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6\documento SITO\Inglese\"/>
    </mc:Choice>
  </mc:AlternateContent>
  <xr:revisionPtr revIDLastSave="0" documentId="13_ncr:1_{9A7CC3B0-96D3-44A5-ABB1-1EE7616ACCA1}" xr6:coauthVersionLast="47" xr6:coauthVersionMax="47" xr10:uidLastSave="{00000000-0000-0000-0000-000000000000}"/>
  <bookViews>
    <workbookView xWindow="-108" yWindow="-108" windowWidth="23256" windowHeight="13896" xr2:uid="{63B3C38D-3AE1-43F6-8435-F228D2CE2585}"/>
  </bookViews>
  <sheets>
    <sheet name="KPI " sheetId="53" r:id="rId1"/>
  </sheets>
  <externalReferences>
    <externalReference r:id="rId2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localSheetId="0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localSheetId="0" hidden="1">{"cash",#N/A,FALSE,"Executive Summary";"overview",#N/A,FALSE,"Executive Summary"}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 localSheetId="0">#REF!</definedName>
    <definedName name="_0">#REF!</definedName>
    <definedName name="_1" localSheetId="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localSheetId="0" hidden="1">{#N/A,#N/A,FALSE,"Layout Cash Flow"}</definedName>
    <definedName name="_c" hidden="1">{#N/A,#N/A,FALSE,"Layout Cash Flow"}</definedName>
    <definedName name="_cc1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localSheetId="0" hidden="1">{"DCF",#N/A,FALSE,"CF"}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localSheetId="0" hidden="1">'KPI '!$A$3:$U$141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localSheetId="0" hidden="1">{#N/A,#N/A,FALSE,"FY97";#N/A,#N/A,FALSE,"FY98";#N/A,#N/A,FALSE,"FY99";#N/A,#N/A,FALSE,"FY00";#N/A,#N/A,FALSE,"FY01"}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localSheetId="0" hidden="1">{#N/A,#N/A,FALSE,"Aging Summary";#N/A,#N/A,FALSE,"Ratio Analysis";#N/A,#N/A,FALSE,"Test 120 Day Accts";#N/A,#N/A,FALSE,"Tickmarks"}</definedName>
    <definedName name="_New1" hidden="1">{#N/A,#N/A,FALSE,"Aging Summary";#N/A,#N/A,FALSE,"Ratio Analysis";#N/A,#N/A,FALSE,"Test 120 Day Accts";#N/A,#N/A,FALSE,"Tickmarks"}</definedName>
    <definedName name="_New2" localSheetId="0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localSheetId="0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localSheetId="0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 localSheetId="0">#REF!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localSheetId="0" hidden="1">{#N/A,#N/A,FALSE,"DCF";#N/A,#N/A,FALSE,"WACC";#N/A,#N/A,FALSE,"Sales_EBIT";#N/A,#N/A,FALSE,"Capex_Depreciation";#N/A,#N/A,FALSE,"WC";#N/A,#N/A,FALSE,"Interest";#N/A,#N/A,FALSE,"Assumptions"}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localSheetId="0" hidden="1">{#N/A,#N/A,FALSE,"debt";#N/A,#N/A,FALSE,"apsort";#N/A,#N/A,FALSE,"AR"}</definedName>
    <definedName name="a" hidden="1">{#N/A,#N/A,FALSE,"debt";#N/A,#N/A,FALSE,"apsort";#N/A,#N/A,FALSE,"AR"}</definedName>
    <definedName name="à" localSheetId="0" hidden="1">{#N/A,#N/A,FALSE,"Aging Summary";#N/A,#N/A,FALSE,"Ratio Analysis";#N/A,#N/A,FALSE,"Test 120 Day Accts";#N/A,#N/A,FALSE,"Tickmarks"}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localSheetId="0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localSheetId="0" hidden="1">{#N/A,#N/A,FALSE,"CBE";#N/A,#N/A,FALSE,"SWK"}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localSheetId="0" hidden="1">{"cash",#N/A,FALSE,"Executive Summary";"overview",#N/A,FALSE,"Executive Summary"}</definedName>
    <definedName name="adfs" hidden="1">{"cash",#N/A,FALSE,"Executive Summary";"overview",#N/A,FALSE,"Executive Summary"}</definedName>
    <definedName name="ad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 localSheetId="0">#REF!</definedName>
    <definedName name="AES_CE">#REF!</definedName>
    <definedName name="AES_COP" localSheetId="0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localSheetId="0" hidden="1">{"mgmt forecast",#N/A,FALSE,"Mgmt Forecast";"dcf table",#N/A,FALSE,"Mgmt Forecast";"sensitivity",#N/A,FALSE,"Mgmt Forecast";"table inputs",#N/A,FALSE,"Mgmt Forecast";"calculations",#N/A,FALSE,"Mgmt Forecast"}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localSheetId="0" hidden="1">{"cash",#N/A,FALSE,"Executive Summary";"overview",#N/A,FALSE,"Executive Summary"}</definedName>
    <definedName name="agfjh" hidden="1">{"cash",#N/A,FALSE,"Executive Summary";"overview",#N/A,FALSE,"Executive Summary"}</definedName>
    <definedName name="ag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k">#REF!</definedName>
    <definedName name="akdu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'KPI '!$A$1:$W$140</definedName>
    <definedName name="_xlnm.Print_Area">#REF!</definedName>
    <definedName name="Area_stampa_MI" localSheetId="0">#REF!</definedName>
    <definedName name="Area_stampa_MI">#REF!</definedName>
    <definedName name="Area_stampa1" localSheetId="0">#REF!</definedName>
    <definedName name="Area_stampa1">#REF!</definedName>
    <definedName name="Area_stampa2">#REF!</definedName>
    <definedName name="Area_Stampa3">#REF!</definedName>
    <definedName name="AreaDati">#REF!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{#N/A,#N/A,FALSE,"Balance Sheet";#N/A,#N/A,FALSE,"Income Statement";#N/A,#N/A,FALSE,"Changes in Financial Position"}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localSheetId="0" hidden="1">{#N/A,#N/A,FALSE,"Aging Summary";#N/A,#N/A,FALSE,"Ratio Analysis";#N/A,#N/A,FALSE,"Test 120 Day Accts";#N/A,#N/A,FALSE,"Tickmarks"}</definedName>
    <definedName name="asd" hidden="1">{#N/A,#N/A,FALSE,"Aging Summary";#N/A,#N/A,FALSE,"Ratio Analysis";#N/A,#N/A,FALSE,"Test 120 Day Accts";#N/A,#N/A,FALSE,"Tickmarks"}</definedName>
    <definedName name="asda" localSheetId="0" hidden="1">{"Page1",#N/A,FALSE,"DILUT1";"Page2",#N/A,FALSE,"DILUT1";"Page3",#N/A,FALSE,"DILUT1"}</definedName>
    <definedName name="asda" hidden="1">{"Page1",#N/A,FALSE,"DILUT1";"Page2",#N/A,FALSE,"DILUT1";"Page3",#N/A,FALSE,"DILUT1"}</definedName>
    <definedName name="asdasd" hidden="1">{"'UR21 1 semestre'!$A$9:$T$9"}</definedName>
    <definedName name="asdf" localSheetId="0" hidden="1">{#N/A,#N/A,FALSE,"ORIX CSC"}</definedName>
    <definedName name="asdf" hidden="1">{#N/A,#N/A,FALSE,"ORIX CSC"}</definedName>
    <definedName name="asdfas" localSheetId="0" hidden="1">{#N/A,#N/A,FALSE,"Aging Summary";#N/A,#N/A,FALSE,"Ratio Analysis";#N/A,#N/A,FALSE,"Test 120 Day Accts";#N/A,#N/A,FALSE,"Tickmarks"}</definedName>
    <definedName name="asdfas" hidden="1">{#N/A,#N/A,FALSE,"Aging Summary";#N/A,#N/A,FALSE,"Ratio Analysis";#N/A,#N/A,FALSE,"Test 120 Day Accts";#N/A,#N/A,FALSE,"Tickmarks"}</definedName>
    <definedName name="asdfdd" localSheetId="0" hidden="1">{"mgmt forecast",#N/A,FALSE,"Mgmt Forecast";"dcf table",#N/A,FALSE,"Mgmt Forecast";"sensitivity",#N/A,FALSE,"Mgmt Forecast";"table inputs",#N/A,FALSE,"Mgmt Forecast";"calculations",#N/A,FALSE,"Mgmt Forecast"}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localSheetId="0" hidden="1">{#N/A,#N/A,FALSE,"Aging Summary";#N/A,#N/A,FALSE,"Ratio Analysis";#N/A,#N/A,FALSE,"Test 120 Day Accts";#N/A,#N/A,FALSE,"Tickmarks"}</definedName>
    <definedName name="asefd21" hidden="1">{#N/A,#N/A,FALSE,"Aging Summary";#N/A,#N/A,FALSE,"Ratio Analysis";#N/A,#N/A,FALSE,"Test 120 Day Accts";#N/A,#N/A,FALSE,"Tickmarks"}</definedName>
    <definedName name="asf" localSheetId="0" hidden="1">{"cash",#N/A,FALSE,"Executive Summary";"overview",#N/A,FALSE,"Executive Summary"}</definedName>
    <definedName name="asf" hidden="1">{"cash",#N/A,FALSE,"Executive Summary";"overview",#N/A,FALSE,"Executive Summary"}</definedName>
    <definedName name="asfd" localSheetId="0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localSheetId="0" hidden="1">{#N/A,#N/A,FALSE,"Auftrags- und Offertwesen"}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localSheetId="0" hidden="1">{#N/A,#N/A,FALSE,"ORIX CSC"}</definedName>
    <definedName name="awert" hidden="1">{#N/A,#N/A,FALSE,"ORIX CSC"}</definedName>
    <definedName name="axas" hidden="1">{"'UR21 1 semestre'!$A$9:$T$9"}</definedName>
    <definedName name="b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localSheetId="0" hidden="1">{#N/A,#N/A,TRUE,"Pro Forma";#N/A,#N/A,TRUE,"PF_Bal";#N/A,#N/A,TRUE,"PF_INC";#N/A,#N/A,TRUE,"CBE";#N/A,#N/A,TRUE,"SWK"}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mbm" localSheetId="0" hidden="1">{#N/A,#N/A,TRUE,"Main Issues";#N/A,#N/A,TRUE,"Income statement ($)"}</definedName>
    <definedName name="bnmbm" hidden="1">{#N/A,#N/A,TRUE,"Main Issues";#N/A,#N/A,TRUE,"Income statement ($)"}</definedName>
    <definedName name="bnnn" localSheetId="0" hidden="1">{"mgmt forecast",#N/A,FALSE,"Mgmt Forecast";"dcf table",#N/A,FALSE,"Mgmt Forecast";"sensitivity",#N/A,FALSE,"Mgmt Forecast";"table inputs",#N/A,FALSE,"Mgmt Forecast";"calculations",#N/A,FALSE,"Mgmt Forecast"}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localSheetId="0" hidden="1">{#N/A,#N/A,TRUE,"Main Issues";#N/A,#N/A,TRUE,"Income statement ($)"}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localSheetId="0" hidden="1">{#N/A,#N/A,TRUE,"Main Issues";#N/A,#N/A,TRUE,"Income statement ($)"}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 localSheetId="0">#REF!,#REF!,#REF!,#REF!,#REF!,#REF!</definedName>
    <definedName name="categ_c_ora">#REF!,#REF!,#REF!,#REF!,#REF!,#REF!</definedName>
    <definedName name="categ_new">#REF!</definedName>
    <definedName name="categ_old">#REF!</definedName>
    <definedName name="categoria" localSheetId="0">#REF!</definedName>
    <definedName name="categoria">#REF!</definedName>
    <definedName name="CATEGORIE">#REF!</definedName>
    <definedName name="CategorieCespiti">#REF!</definedName>
    <definedName name="CATTELINO" localSheetId="0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localSheetId="0" hidden="1">{#N/A,#N/A,FALSE,"debt";#N/A,#N/A,FALSE,"apsort";#N/A,#N/A,FALSE,"AR"}</definedName>
    <definedName name="cggch" hidden="1">{#N/A,#N/A,FALSE,"debt";#N/A,#N/A,FALSE,"apsort";#N/A,#N/A,FALSE,"AR"}</definedName>
    <definedName name="cg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localSheetId="0" hidden="1">{"fssum01",#N/A,FALSE,"fssum";"fssum02",#N/A,FALSE,"fssum"}</definedName>
    <definedName name="cghgc" hidden="1">{"fssum01",#N/A,FALSE,"fssum";"fssum02",#N/A,FALSE,"fssum"}</definedName>
    <definedName name="cghgcg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localSheetId="0" hidden="1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localSheetId="0" hidden="1">{#N/A,#N/A,FALSE,"Aging Summary";#N/A,#N/A,FALSE,"Ratio Analysis";#N/A,#N/A,FALSE,"Test 120 Day Accts";#N/A,#N/A,FALSE,"Tickmarks"}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localSheetId="0" hidden="1">{#N/A,#N/A,FALSE,"1996";#N/A,#N/A,FALSE,"1995";#N/A,#N/A,FALSE,"1994"}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localSheetId="0" hidden="1">{"cash",#N/A,FALSE,"Executive Summary";"overview",#N/A,FALSE,"Executive Summary"}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localSheetId="0" hidden="1">{"up stand alones",#N/A,FALSE,"Acquiror"}</definedName>
    <definedName name="DCF_MA" hidden="1">{"up stand alones",#N/A,FALSE,"Acquiror"}</definedName>
    <definedName name="dCommunication">#REF!</definedName>
    <definedName name="dd">#REF!</definedName>
    <definedName name="DD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localSheetId="0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e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eteRange" localSheetId="0" hidden="1">#REF!</definedName>
    <definedName name="DeleteRange" hidden="1">#REF!</definedName>
    <definedName name="DeleteTable" hidden="1">#REF!</definedName>
    <definedName name="Delta">#REF!</definedName>
    <definedName name="demme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localSheetId="0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localSheetId="0" hidden="1">{#N/A,#N/A,FALSE,"Aging Summary";#N/A,#N/A,FALSE,"Ratio Analysis";#N/A,#N/A,FALSE,"Test 120 Day Accts";#N/A,#N/A,FALSE,"Tickmarks"}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localSheetId="0" hidden="1">{"cash",#N/A,FALSE,"Executive Summary";"overview",#N/A,FALSE,"Executive Summary"}</definedName>
    <definedName name="dfs" hidden="1">{"cash",#N/A,FALSE,"Executive Summary";"overview",#N/A,FALSE,"Executive Summary"}</definedName>
    <definedName name="dfsd" localSheetId="0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fhgf" localSheetId="0" hidden="1">{#N/A,#N/A,FALSE,"ORIX CSC"}</definedName>
    <definedName name="dgfhgf" hidden="1">{#N/A,#N/A,FALSE,"ORIX CSC"}</definedName>
    <definedName name="dgg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localSheetId="0" hidden="1">{"mgmt forecast",#N/A,FALSE,"Mgmt Forecast";"dcf table",#N/A,FALSE,"Mgmt Forecast";"sensitivity",#N/A,FALSE,"Mgmt Forecast";"table inputs",#N/A,FALSE,"Mgmt Forecast";"calculations",#N/A,FALSE,"Mgmt Forecast"}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C">#REF!</definedName>
    <definedName name="dicembre">#REF!</definedName>
    <definedName name="Differences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localSheetId="0" hidden="1">{#N/A,#N/A,TRUE,"Main Issues";#N/A,#N/A,TRUE,"Income statement ($)"}</definedName>
    <definedName name="dklnc" hidden="1">{#N/A,#N/A,TRUE,"Main Issues";#N/A,#N/A,TRUE,"Income statement ($)"}</definedName>
    <definedName name="dKnowledge">#REF!</definedName>
    <definedName name="dl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localSheetId="0" hidden="1">{#N/A,#N/A,TRUE,"Main Issues";#N/A,#N/A,TRUE,"Income statement ($)"}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localSheetId="0" hidden="1">{"mgmt forecast",#N/A,FALSE,"Mgmt Forecast";"dcf table",#N/A,FALSE,"Mgmt Forecast";"sensitivity",#N/A,FALSE,"Mgmt Forecast";"table inputs",#N/A,FALSE,"Mgmt Forecast";"calculations",#N/A,FALSE,"Mgmt Forecast"}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localSheetId="0" hidden="1">{"cash",#N/A,FALSE,"Executive Summary";"overview",#N/A,FALSE,"Executive Summary"}</definedName>
    <definedName name="dsf" hidden="1">{"cash",#N/A,FALSE,"Executive Summary";"overview",#N/A,FALSE,"Executive Summary"}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d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localSheetId="0" hidden="1">{"fssum01",#N/A,FALSE,"fssum";"fssum02",#N/A,FALSE,"fssum"}</definedName>
    <definedName name="dytedj" hidden="1">{"fssum01",#N/A,FALSE,"fssum";"fssum02",#N/A,FALSE,"fssum"}</definedName>
    <definedName name="e" localSheetId="0" hidden="1">{0,#N/A,FALSE,0;0,#N/A,FALSE,0;0,#N/A,FALSE,0;0,#N/A,FALSE,0;0,#N/A,FALSE,0;0,#N/A,FALSE,0}</definedName>
    <definedName name="e" hidden="1">{0,#N/A,FALSE,0;0,#N/A,FALSE,0;0,#N/A,FALSE,0;0,#N/A,FALSE,0;0,#N/A,FALSE,0;0,#N/A,FALSE,0}</definedName>
    <definedName name="eak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localSheetId="0" hidden="1">{"fssum01",#N/A,FALSE,"fssum";"fssum02",#N/A,FALSE,"fssum"}</definedName>
    <definedName name="eee" hidden="1">{"fssum01",#N/A,FALSE,"fssum";"fssum02",#N/A,FALSE,"fssum"}</definedName>
    <definedName name="eeee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 localSheetId="0">#REF!</definedName>
    <definedName name="ELEMENTO">#REF!</definedName>
    <definedName name="Elenco" localSheetId="0">OFFSET(#REF!,0,0,COUNTIF(#REF!,"*"))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localSheetId="0" hidden="1">#REF!,#REF!</definedName>
    <definedName name="EMANUELE" hidden="1">#REF!,#REF!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localSheetId="0" hidden="1">{"'UR21 1 semestre'!$A$9:$T$9"}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localSheetId="0" hidden="1">{"orixcsc",#N/A,FALSE,"ORIX CSC";"orixcsc2",#N/A,FALSE,"ORIX CSC"}</definedName>
    <definedName name="ere" hidden="1">{"orixcsc",#N/A,FALSE,"ORIX CSC";"orixcsc2",#N/A,FALSE,"ORIX CSC"}</definedName>
    <definedName name="erl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localSheetId="0" hidden="1">{#N/A,#N/A,TRUE,"financial";#N/A,#N/A,TRUE,"plants"}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eter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localSheetId="0" hidden="1">{"DCF",#N/A,FALSE,"CF"}</definedName>
    <definedName name="EVA" hidden="1">{"DCF",#N/A,FALSE,"CF"}</definedName>
    <definedName name="evlit">#REF!</definedName>
    <definedName name="ewk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localSheetId="0" hidden="1">{#N/A,#N/A,FALSE,"ORIX CSC"}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localSheetId="0" hidden="1">{"cash",#N/A,FALSE,"Executive Summary";"overview",#N/A,FALSE,"Executive Summary"}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localSheetId="0" hidden="1">{#N/A,#N/A,TRUE,"Main Issues";#N/A,#N/A,TRUE,"Income statement ($)"}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localSheetId="0" hidden="1">{"celkový rozpočet - detail",#N/A,FALSE,"Aktualizace č. 1"}</definedName>
    <definedName name="fddf" hidden="1">{"celkový rozpočet - detail",#N/A,FALSE,"Aktualizace č. 1"}</definedName>
    <definedName name="f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localSheetId="0" hidden="1">{#N/A,#N/A,FALSE,"Aging Summary";#N/A,#N/A,FALSE,"Ratio Analysis";#N/A,#N/A,FALSE,"Test 120 Day Accts";#N/A,#N/A,FALSE,"Tickmarks"}</definedName>
    <definedName name="fdfsa" hidden="1">{#N/A,#N/A,FALSE,"Aging Summary";#N/A,#N/A,FALSE,"Ratio Analysis";#N/A,#N/A,FALSE,"Test 120 Day Accts";#N/A,#N/A,FALSE,"Tickmarks"}</definedName>
    <definedName name="fdfsda" localSheetId="0" hidden="1">{"cash",#N/A,FALSE,"Executive Summary";"overview",#N/A,FALSE,"Executive Summary"}</definedName>
    <definedName name="fdfsda" hidden="1">{"cash",#N/A,FALSE,"Executive Summary";"overview",#N/A,FALSE,"Executive Summary"}</definedName>
    <definedName name="fdgf">#REF!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localSheetId="0" hidden="1">{"cash",#N/A,FALSE,"Executive Summary";"overview",#N/A,FALSE,"Executive Summary"}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localSheetId="0" hidden="1">{"mgmt forecast",#N/A,FALSE,"Mgmt Forecast";"dcf table",#N/A,FALSE,"Mgmt Forecast";"sensitivity",#N/A,FALSE,"Mgmt Forecast";"table inputs",#N/A,FALSE,"Mgmt Forecast";"calculations",#N/A,FALSE,"Mgmt Forecast"}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localSheetId="0" hidden="1">{#N/A,#N/A,FALSE,"Aging Summary";#N/A,#N/A,FALSE,"Ratio Analysis";#N/A,#N/A,FALSE,"Test 120 Day Accts";#N/A,#N/A,FALSE,"Tickmarks"}</definedName>
    <definedName name="ffsgsdgsd" hidden="1">{#N/A,#N/A,FALSE,"Aging Summary";#N/A,#N/A,FALSE,"Ratio Analysis";#N/A,#N/A,FALSE,"Test 120 Day Accts";#N/A,#N/A,FALSE,"Tickmarks"}</definedName>
    <definedName name="FG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localSheetId="0" hidden="1">{#N/A,#N/A,FALSE,"Aging Summary";#N/A,#N/A,FALSE,"Ratio Analysis";#N/A,#N/A,FALSE,"Test 120 Day Accts";#N/A,#N/A,FALSE,"Tickmarks"}</definedName>
    <definedName name="fggfdfgf" hidden="1">{#N/A,#N/A,FALSE,"Aging Summary";#N/A,#N/A,FALSE,"Ratio Analysis";#N/A,#N/A,FALSE,"Test 120 Day Accts";#N/A,#N/A,FALSE,"Tickmarks"}</definedName>
    <definedName name="fg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{"fssum01",#N/A,FALSE,"fssum";"fssum02",#N/A,FALSE,"fssum"}</definedName>
    <definedName name="fh" hidden="1">{"fssum01",#N/A,FALSE,"fssum";"fssum02",#N/A,FALSE,"fssum"}</definedName>
    <definedName name="fhf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localSheetId="0" hidden="1">{#N/A,#N/A,FALSE,"debt";#N/A,#N/A,FALSE,"apsort";#N/A,#N/A,FALSE,"AR"}</definedName>
    <definedName name="fjf" hidden="1">{#N/A,#N/A,FALSE,"debt";#N/A,#N/A,FALSE,"apsort";#N/A,#N/A,FALSE,"AR"}</definedName>
    <definedName name="fjjg" localSheetId="0" hidden="1">{"fssum01",#N/A,FALSE,"fssum";"fssum02",#N/A,FALSE,"fssum"}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localSheetId="0" hidden="1">{#N/A,#N/A,TRUE,"Main Issues";#N/A,#N/A,TRUE,"Income statement ($)"}</definedName>
    <definedName name="fr4rd" hidden="1">{#N/A,#N/A,TRUE,"Main Issues";#N/A,#N/A,TRUE,"Income statement ($)"}</definedName>
    <definedName name="francesco">#REF!</definedName>
    <definedName name="franco" localSheetId="0" hidden="1">{"comps",#N/A,FALSE,"HANDPACK";"footnotes",#N/A,FALSE,"HANDPACK"}</definedName>
    <definedName name="franco" hidden="1">{"comps",#N/A,FALSE,"HANDPACK";"footnotes",#N/A,FALSE,"HANDPACK"}</definedName>
    <definedName name="FSC">#REF!</definedName>
    <definedName name="FSDFSDF" hidden="1">#REF!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tebasic">#REF!</definedName>
    <definedName name="fuck" localSheetId="0" hidden="1">{"by departments",#N/A,TRUE,"FORECAST";"cap_headcount",#N/A,TRUE,"FORECAST";"summary",#N/A,TRUE,"FORECAST"}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localSheetId="0" hidden="1">{"SUMMARY",#N/A,TRUE,"SUMMARY";"compare",#N/A,TRUE,"Vs. Bus Plan";"ratios",#N/A,TRUE,"Ratios";"REVENUE",#N/A,TRUE,"Revenue";"expenses",#N/A,TRUE,"1996 budget";"payroll",#N/A,TRUE,"Payroll"}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localSheetId="0" hidden="1">{#N/A,#N/A,FALSE,"debt";#N/A,#N/A,FALSE,"apsort";#N/A,#N/A,FALSE,"AR"}</definedName>
    <definedName name="gchc" hidden="1">{#N/A,#N/A,FALSE,"debt";#N/A,#N/A,FALSE,"apsort";#N/A,#N/A,FALSE,"AR"}</definedName>
    <definedName name="gchch" localSheetId="0" hidden="1">{"fssum01",#N/A,FALSE,"fssum";"fssum02",#N/A,FALSE,"fssum"}</definedName>
    <definedName name="gchch" hidden="1">{"fssum01",#N/A,FALSE,"fssum";"fssum02",#N/A,FALSE,"fssum"}</definedName>
    <definedName name="gdd" localSheetId="0" hidden="1">{"fssum01",#N/A,FALSE,"fssum";"fssum02",#N/A,FALSE,"fssum"}</definedName>
    <definedName name="gdd" hidden="1">{"fssum01",#N/A,FALSE,"fssum";"fssum02",#N/A,FALSE,"fssum"}</definedName>
    <definedName name="gddddddd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localSheetId="0" hidden="1">{"fssum01",#N/A,FALSE,"fssum";"fssum02",#N/A,FALSE,"fssum"}</definedName>
    <definedName name="gfhf" hidden="1">{"fssum01",#N/A,FALSE,"fssum";"fssum02",#N/A,FALSE,"fssum"}</definedName>
    <definedName name="GFHG">#REF!</definedName>
    <definedName name="g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{"fssum01",#N/A,FALSE,"fssum";"fssum02",#N/A,FALSE,"fssum"}</definedName>
    <definedName name="ggg" hidden="1">{"fssum01",#N/A,FALSE,"fssum";"fssum02",#N/A,FALSE,"fssum"}</definedName>
    <definedName name="gggg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localSheetId="0" hidden="1">{#N/A,#N/A,FALSE,"debt";#N/A,#N/A,FALSE,"apsort";#N/A,#N/A,FALSE,"AR"}</definedName>
    <definedName name="ggyt" hidden="1">{#N/A,#N/A,FALSE,"debt";#N/A,#N/A,FALSE,"apsort";#N/A,#N/A,FALSE,"AR"}</definedName>
    <definedName name="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localSheetId="0" hidden="1">{"fssum01",#N/A,FALSE,"fssum";"fssum02",#N/A,FALSE,"fssum"}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localSheetId="0" hidden="1">{"mgmt forecast",#N/A,FALSE,"Mgmt Forecast";"dcf table",#N/A,FALSE,"Mgmt Forecast";"sensitivity",#N/A,FALSE,"Mgmt Forecast";"table inputs",#N/A,FALSE,"Mgmt Forecast";"calculations",#N/A,FALSE,"Mgmt Forecast"}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localSheetId="0" hidden="1">{#N/A,#N/A,FALSE,"ORIX CSC"}</definedName>
    <definedName name="ghhhg" hidden="1">{#N/A,#N/A,FALSE,"ORIX CSC"}</definedName>
    <definedName name="ghita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localSheetId="0" hidden="1">{#N/A,#N/A,FALSE,"debt";#N/A,#N/A,FALSE,"apsort";#N/A,#N/A,FALSE,"AR"}</definedName>
    <definedName name="ghita6" hidden="1">{#N/A,#N/A,FALSE,"debt";#N/A,#N/A,FALSE,"apsort";#N/A,#N/A,FALSE,"AR"}</definedName>
    <definedName name="ghita7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localSheetId="0" hidden="1">{"fssum01",#N/A,FALSE,"fssum";"fssum02",#N/A,FALSE,"fssum"}</definedName>
    <definedName name="ghita8" hidden="1">{"fssum01",#N/A,FALSE,"fssum";"fssum02",#N/A,FALSE,"fssum"}</definedName>
    <definedName name="ghita9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localSheetId="0" hidden="1">{#N/A,#N/A,FALSE,"debt";#N/A,#N/A,FALSE,"apsort";#N/A,#N/A,FALSE,"AR"}</definedName>
    <definedName name="ghn" hidden="1">{#N/A,#N/A,FALSE,"debt";#N/A,#N/A,FALSE,"apsort";#N/A,#N/A,FALSE,"AR"}</definedName>
    <definedName name="ghn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localSheetId="0" hidden="1">{"hiden",#N/A,FALSE,"14";"hidden",#N/A,FALSE,"16";"hidden",#N/A,FALSE,"18";"hidden",#N/A,FALSE,"20"}</definedName>
    <definedName name="guo" hidden="1">{"hiden",#N/A,FALSE,"14";"hidden",#N/A,FALSE,"16";"hidden",#N/A,FALSE,"18";"hidden",#N/A,FALSE,"20"}</definedName>
    <definedName name="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localSheetId="0" hidden="1">{#N/A,#N/A,TRUE,"Main Issues";#N/A,#N/A,TRUE,"Income statement ($)"}</definedName>
    <definedName name="hghghg" hidden="1">{#N/A,#N/A,TRUE,"Main Issues";#N/A,#N/A,TRUE,"Income statement ($)"}</definedName>
    <definedName name="hg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localSheetId="0" hidden="1">{"orixcsc",#N/A,FALSE,"ORIX CSC";"orixcsc2",#N/A,FALSE,"ORIX CSC"}</definedName>
    <definedName name="hgrth" hidden="1">{"orixcsc",#N/A,FALSE,"ORIX CSC";"orixcsc2",#N/A,FALSE,"ORIX CSC"}</definedName>
    <definedName name="hh" hidden="1">#REF!</definedName>
    <definedName name="hhgc" localSheetId="0" hidden="1">{"fssum01",#N/A,FALSE,"fssum";"fssum02",#N/A,FALSE,"fssum"}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localSheetId="0" hidden="1">{"up stand alones",#N/A,FALSE,"Acquiror"}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localSheetId="0" hidden="1">{#N/A,#N/A,FALSE,"ORIX CSC"}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localSheetId="0" hidden="1">{"USBALAN",#N/A,FALSE,"C";"USCASH",#N/A,FALSE,"C";"USDEBT",#N/A,FALSE,"C";"USDEPR",#N/A,FALSE,"C";"usincome",#N/A,FALSE,"C";"USIRR",#N/A,FALSE,"C"}</definedName>
    <definedName name="hola" hidden="1">{"USBALAN",#N/A,FALSE,"C";"USCASH",#N/A,FALSE,"C";"USDEBT",#N/A,FALSE,"C";"USDEPR",#N/A,FALSE,"C";"usincome",#N/A,FALSE,"C";"USIRR",#N/A,FALSE,"C"}</definedName>
    <definedName name="hola1" localSheetId="0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localSheetId="0" hidden="1">{"'CE PRC2 98'!$A$1:$P$42"}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localSheetId="0" hidden="1">{#N/A,#N/A,FALSE,"Aging Summary";#N/A,#N/A,FALSE,"Ratio Analysis";#N/A,#N/A,FALSE,"Test 120 Day Accts";#N/A,#N/A,FALSE,"Tickmarks"}</definedName>
    <definedName name="huji" hidden="1">{#N/A,#N/A,FALSE,"Aging Summary";#N/A,#N/A,FALSE,"Ratio Analysis";#N/A,#N/A,FALSE,"Test 120 Day Accts";#N/A,#N/A,FALSE,"Tickmarks"}</definedName>
    <definedName name="h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095_32">[1]FAC_ESRS2_105!$B$62:$G$62</definedName>
    <definedName name="I096_1">[1]FAC_ESRS2_106!$B$12:$G$12</definedName>
    <definedName name="I096_3">[1]FAC_ESRS2_106!$B$38:$G$38</definedName>
    <definedName name="I096_32">[1]FAC_ESRS2_106!$B$18:$G$18</definedName>
    <definedName name="I096_33">[1]FAC_ESRS2_106!$B$19:$G$19</definedName>
    <definedName name="I096_34">[1]FAC_ESRS2_106!$B$20:$G$20</definedName>
    <definedName name="I096_35">[1]FAC_ESRS2_106!$B$21:$G$21</definedName>
    <definedName name="I096_36">[1]FAC_ESRS2_106!$B$22:$G$22</definedName>
    <definedName name="I097_23">[1]FAC_ESRS2_107!$B$31:$G$31</definedName>
    <definedName name="I097_7">[1]FAC_ESRS2_107!$B$29:$G$29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iiiiiiiii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localSheetId="0" hidden="1">{"casespecific",#N/A,FALSE,"Assumptions"}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localSheetId="0" hidden="1">{#N/A,#N/A,FALSE,"Aging Summary";#N/A,#N/A,FALSE,"Ratio Analysis";#N/A,#N/A,FALSE,"Test 120 Day Accts";#N/A,#N/A,FALSE,"Tickmarks"}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localSheetId="0" hidden="1">{#N/A,#N/A,FALSE,"Aging Summary";#N/A,#N/A,FALSE,"Ratio Analysis";#N/A,#N/A,FALSE,"Test 120 Day Accts";#N/A,#N/A,FALSE,"Tickmarks"}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localSheetId="0" hidden="1">{#N/A,#N/A,FALSE,"Auftrags- und Offertwesen"}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localSheetId="0" hidden="1">{#N/A,#N/A,FALSE,"Aging Summary";#N/A,#N/A,FALSE,"Ratio Analysis";#N/A,#N/A,FALSE,"Test 120 Day Accts";#N/A,#N/A,FALSE,"Tickmarks"}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localSheetId="0" hidden="1">{#N/A,#N/A,FALSE,"Aging Summary";#N/A,#N/A,FALSE,"Ratio Analysis";#N/A,#N/A,FALSE,"Test 120 Day Accts";#N/A,#N/A,FALSE,"Tickmarks"}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localSheetId="0" hidden="1">{"up stand alones",#N/A,FALSE,"Acquiror"}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localSheetId="0" hidden="1">{"DESDAUDIO",#N/A,FALSE,"DESD#11"}</definedName>
    <definedName name="Jasper" hidden="1">{"DESDAUDIO",#N/A,FALSE,"DESD#11"}</definedName>
    <definedName name="Jasper2" localSheetId="0" hidden="1">{"DESDCOMBI",#N/A,FALSE,"DESD#11"}</definedName>
    <definedName name="Jasper2" hidden="1">{"DESDCOMBI",#N/A,FALSE,"DESD#11"}</definedName>
    <definedName name="jbd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localSheetId="0" hidden="1">{"mgmt forecast",#N/A,FALSE,"Mgmt Forecast";"dcf table",#N/A,FALSE,"Mgmt Forecast";"sensitivity",#N/A,FALSE,"Mgmt Forecast";"table inputs",#N/A,FALSE,"Mgmt Forecast";"calculations",#N/A,FALSE,"Mgmt Forecast"}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localSheetId="0" hidden="1">{"mgmt forecast",#N/A,FALSE,"Mgmt Forecast";"dcf table",#N/A,FALSE,"Mgmt Forecast";"sensitivity",#N/A,FALSE,"Mgmt Forecast";"table inputs",#N/A,FALSE,"Mgmt Forecast";"calculations",#N/A,FALSE,"Mgmt Forecast"}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localSheetId="0" hidden="1">{"fssum01",#N/A,FALSE,"fssum";"fssum02",#N/A,FALSE,"fssum"}</definedName>
    <definedName name="jhvjjh" hidden="1">{"fssum01",#N/A,FALSE,"fssum";"fssum02",#N/A,FALSE,"fssum"}</definedName>
    <definedName name="JìRF">#REF!</definedName>
    <definedName name="jjj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localSheetId="0" hidden="1">{"fssum01",#N/A,FALSE,"fssum";"fssum02",#N/A,FALSE,"fssum"}</definedName>
    <definedName name="jll" hidden="1">{"fssum01",#N/A,FALSE,"fssum";"fssum02",#N/A,FALSE,"fssum"}</definedName>
    <definedName name="js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localSheetId="0" hidden="1">{#N/A,#N/A,FALSE,"debt";#N/A,#N/A,FALSE,"apsort";#N/A,#N/A,FALSE,"AR"}</definedName>
    <definedName name="jyjyj" hidden="1">{#N/A,#N/A,FALSE,"debt";#N/A,#N/A,FALSE,"apsort";#N/A,#N/A,FALSE,"AR"}</definedName>
    <definedName name="k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COB">#REF!</definedName>
    <definedName name="key_diff">#REF!</definedName>
    <definedName name="KEY_TGK">#REF!</definedName>
    <definedName name="KEY2_DIFF">#REF!</definedName>
    <definedName name="keyrbf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localSheetId="0" hidden="1">{"away stand alones",#N/A,FALSE,"Target"}</definedName>
    <definedName name="kol" hidden="1">{"away stand alones",#N/A,FALSE,"Target"}</definedName>
    <definedName name="kre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localSheetId="0" hidden="1">{"Final",#N/A,FALSE,"Feb-96"}</definedName>
    <definedName name="lkjlkj" hidden="1">{"Final",#N/A,FALSE,"Feb-96"}</definedName>
    <definedName name="lkl">#REF!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localSheetId="0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localSheetId="0" hidden="1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localSheetId="0" hidden="1">{#N/A,#N/A,FALSE,"FY97";#N/A,#N/A,FALSE,"FY98";#N/A,#N/A,FALSE,"FY99";#N/A,#N/A,FALSE,"FY00";#N/A,#N/A,FALSE,"FY01"}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localSheetId="0" hidden="1">{"orixcsc",#N/A,FALSE,"ORIX CSC";"orixcsc2",#N/A,FALSE,"ORIX CSC"}</definedName>
    <definedName name="mmm" hidden="1">{"orixcsc",#N/A,FALSE,"ORIX CSC";"orixcsc2",#N/A,FALSE,"ORIX CSC"}</definedName>
    <definedName name="mmmm" localSheetId="0" hidden="1">{"orixcsc",#N/A,FALSE,"ORIX CSC";"orixcsc2",#N/A,FALSE,"ORIX CSC"}</definedName>
    <definedName name="mmmm" hidden="1">{"orixcsc",#N/A,FALSE,"ORIX CSC";"orixcsc2",#N/A,FALSE,"ORIX CSC"}</definedName>
    <definedName name="mmmm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localSheetId="0" hidden="1">{#N/A,#N/A,FALSE,"Contribution Analysis"}</definedName>
    <definedName name="mmmmmm" hidden="1">{#N/A,#N/A,FALSE,"Contribution Analysis"}</definedName>
    <definedName name="mmmmmmmhm" localSheetId="0" hidden="1">{"mgmt forecast",#N/A,FALSE,"Mgmt Forecast";"dcf table",#N/A,FALSE,"Mgmt Forecast";"sensitivity",#N/A,FALSE,"Mgmt Forecast";"table inputs",#N/A,FALSE,"Mgmt Forecast";"calculations",#N/A,FALSE,"Mgmt Forecast"}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localSheetId="0" hidden="1">{#N/A,#N/A,FALSE,"ORIX CSC"}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localSheetId="0" hidden="1">{"cash",#N/A,FALSE,"Executive Summary";"overview",#N/A,FALSE,"Executive Summary"}</definedName>
    <definedName name="noname" hidden="1">{"cash",#N/A,FALSE,"Executive Summary";"overview",#N/A,FALSE,"Executive Summary"}</definedName>
    <definedName name="Normativa">#REF!</definedName>
    <definedName name="note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OP" localSheetId="0" hidden="1">{#N/A,#N/A,FALSE,"Operations";#N/A,#N/A,FALSE,"Financials"}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localSheetId="0" hidden="1">{#N/A,#N/A,FALSE,"debt";#N/A,#N/A,FALSE,"apsort";#N/A,#N/A,FALSE,"AR"}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"2LFALQAK54U4TGPTJ9G6M8W1"</definedName>
    <definedName name="palle" hidden="1">{"Area1",#N/A,TRUE,"Obiettivo";"Area2",#N/A,TRUE,"Dati per Direzione"}</definedName>
    <definedName name="paolo" localSheetId="0" hidden="1">{"comp1",#N/A,FALSE,"COMPS";"footnotes",#N/A,FALSE,"COMPS"}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localSheetId="0" hidden="1">{#N/A,#N/A,FALSE,"FY97";#N/A,#N/A,FALSE,"FY98";#N/A,#N/A,FALSE,"FY99";#N/A,#N/A,FALSE,"FY00";#N/A,#N/A,FALSE,"FY01"}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localSheetId="0" hidden="1">{#N/A,#N/A,TRUE,"Scenari";#N/A,#N/A,TRUE,"Wacc";#N/A,#N/A,TRUE,"DCF";#N/A,#N/A,TRUE,"TV";#N/A,#N/A,TRUE,"Ctrl";#N/A,#N/A,TRUE,"EVA ";#N/A,#N/A,TRUE,"Mista"}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localSheetId="0" hidden="1">{#N/A,#N/A,TRUE,"Main Issues";#N/A,#N/A,TRUE,"Income statement ($)"}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localSheetId="0" hidden="1">{"mgmt forecast",#N/A,FALSE,"Mgmt Forecast";"dcf table",#N/A,FALSE,"Mgmt Forecast";"sensitivity",#N/A,FALSE,"Mgmt Forecast";"table inputs",#N/A,FALSE,"Mgmt Forecast";"calculations",#N/A,FALSE,"Mgmt Forecast"}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localSheetId="0" hidden="1">{"fssum01",#N/A,FALSE,"fssum";"fssum02",#N/A,FALSE,"fssum"}</definedName>
    <definedName name="qq" hidden="1">{"fssum01",#N/A,FALSE,"fssum";"fssum02",#N/A,FALSE,"fssum"}</definedName>
    <definedName name="qqq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localSheetId="0" hidden="1">{"mgmt forecast",#N/A,FALSE,"Mgmt Forecast";"dcf table",#N/A,FALSE,"Mgmt Forecast";"sensitivity",#N/A,FALSE,"Mgmt Forecast";"table inputs",#N/A,FALSE,"Mgmt Forecast";"calculations",#N/A,FALSE,"Mgmt Forecast"}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localSheetId="0" hidden="1">{"orixcsc",#N/A,FALSE,"ORIX CSC";"orixcsc2",#N/A,FALSE,"ORIX CSC"}</definedName>
    <definedName name="qwerqwerqwe" hidden="1">{"orixcsc",#N/A,FALSE,"ORIX CSC";"orixcsc2",#N/A,FALSE,"ORIX CSC"}</definedName>
    <definedName name="qweu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h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localSheetId="0" hidden="1">{#N/A,#N/A,FALSE,"Aging Summary";#N/A,#N/A,FALSE,"Ratio Analysis";#N/A,#N/A,FALSE,"Test 120 Day Accts";#N/A,#N/A,FALSE,"Tickmarks"}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localSheetId="0" hidden="1">{#N/A,#N/A,FALSE,"ORIX CSC"}</definedName>
    <definedName name="rere" hidden="1">{#N/A,#N/A,FALSE,"ORIX CSC"}</definedName>
    <definedName name="rerere" localSheetId="0" hidden="1">{"mgmt forecast",#N/A,FALSE,"Mgmt Forecast";"dcf table",#N/A,FALSE,"Mgmt Forecast";"sensitivity",#N/A,FALSE,"Mgmt Forecast";"table inputs",#N/A,FALSE,"Mgmt Forecast";"calculations",#N/A,FALSE,"Mgmt Forecast"}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localSheetId="0" hidden="1">{"DCF",#N/A,FALSE,"CF"}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localSheetId="0" hidden="1">{#N/A,#N/A,FALSE,"debt";#N/A,#N/A,FALSE,"apsort";#N/A,#N/A,FALSE,"AR"}</definedName>
    <definedName name="rr" hidden="1">{#N/A,#N/A,FALSE,"debt";#N/A,#N/A,FALSE,"apsort";#N/A,#N/A,FALSE,"AR"}</definedName>
    <definedName name="rrrr">#REF!</definedName>
    <definedName name="rrrrr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localSheetId="0" hidden="1">{#N/A,#N/A,TRUE,"Pro Forma";#N/A,#N/A,TRUE,"PF_Bal";#N/A,#N/A,TRUE,"PF_INC";#N/A,#N/A,TRUE,"CBE";#N/A,#N/A,TRUE,"SWK"}</definedName>
    <definedName name="rty" hidden="1">{#N/A,#N/A,TRUE,"Pro Forma";#N/A,#N/A,TRUE,"PF_Bal";#N/A,#N/A,TRUE,"PF_INC";#N/A,#N/A,TRUE,"CBE";#N/A,#N/A,TRUE,"SWK"}</definedName>
    <definedName name="rtyrtyrt" localSheetId="0" hidden="1">{#N/A,#N/A,FALSE,"debt";#N/A,#N/A,FALSE,"apsort";#N/A,#N/A,FALSE,"AR"}</definedName>
    <definedName name="rtyrtyrt" hidden="1">{#N/A,#N/A,FALSE,"debt";#N/A,#N/A,FALSE,"apsort";#N/A,#N/A,FALSE,"AR"}</definedName>
    <definedName name="r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localSheetId="0" hidden="1">#REF!,#REF!</definedName>
    <definedName name="Rwvu.RDOTOT." hidden="1">#REF!,#REF!</definedName>
    <definedName name="Rwvu.sintesi." localSheetId="0" hidden="1">#REF!,#REF!</definedName>
    <definedName name="Rwvu.sintesi." hidden="1">#REF!,#REF!</definedName>
    <definedName name="ry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localSheetId="0" hidden="1">{"fssum01",#N/A,FALSE,"fssum";"fssum02",#N/A,FALSE,"fssum"}</definedName>
    <definedName name="rykk" hidden="1">{"fssum01",#N/A,FALSE,"fssum";"fssum02",#N/A,FALSE,"fssum"}</definedName>
    <definedName name="rytk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localSheetId="0" hidden="1">{"mgmt forecast",#N/A,FALSE,"Mgmt Forecast";"dcf table",#N/A,FALSE,"Mgmt Forecast";"sensitivity",#N/A,FALSE,"Mgmt Forecast";"table inputs",#N/A,FALSE,"Mgmt Forecast";"calculations",#N/A,FALSE,"Mgmt Forecast"}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localSheetId="0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localSheetId="0" hidden="1">{#N/A,#N/A,FALSE,"Balance Sheet";#N/A,#N/A,FALSE,"Income Statement";#N/A,#N/A,FALSE,"Changes in Financial Position"}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ngnf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wr3">#REF!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h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localSheetId="0" hidden="1">{#N/A,#N/A,FALSE,"Aging Summary";#N/A,#N/A,FALSE,"Ratio Analysis";#N/A,#N/A,FALSE,"Test 120 Day Accts";#N/A,#N/A,FALSE,"Tickmarks"}</definedName>
    <definedName name="shit" hidden="1">{#N/A,#N/A,FALSE,"Aging Summary";#N/A,#N/A,FALSE,"Ratio Analysis";#N/A,#N/A,FALSE,"Test 120 Day Accts";#N/A,#N/A,FALSE,"Tickmarks"}</definedName>
    <definedName name="shit1" localSheetId="0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localSheetId="0" hidden="1">{#N/A,#N/A,TRUE,"Asmp";#N/A,#N/A,TRUE,"CF"}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localSheetId="0" hidden="1">{"celkový rozpočet - detail",#N/A,FALSE,"Aktualizace č. 1"}</definedName>
    <definedName name="Smlouvy" hidden="1">{"celkový rozpočet - detail",#N/A,FALSE,"Aktualizace č. 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localSheetId="0" hidden="1">{#N/A,#N/A,FALSE,"Aging Summary";#N/A,#N/A,FALSE,"Ratio Analysis";#N/A,#N/A,FALSE,"Test 120 Day Accts";#N/A,#N/A,FALSE,"Tickmarks"}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localSheetId="0" hidden="1">{"away stand alones",#N/A,FALSE,"Target"}</definedName>
    <definedName name="ss" hidden="1">{"away stand alones",#N/A,FALSE,"Target"}</definedName>
    <definedName name="sss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localSheetId="0" hidden="1">{"cebank",#N/A,FALSE,"P9498BAR";"spbank",#N/A,FALSE,"P9498BAR";"renfinbank",#N/A,FALSE,"P9498BAR";"indici",#N/A,FALSE,"P9498BAR"}</definedName>
    <definedName name="ssss" hidden="1">{"cebank",#N/A,FALSE,"P9498BAR";"spbank",#N/A,FALSE,"P9498BAR";"renfinbank",#N/A,FALSE,"P9498BAR";"indici",#N/A,FALSE,"P9498BAR"}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localSheetId="0" hidden="1">{#N/A,#N/A,FALSE,"Leather SpA P&amp;L A1";#N/A,#N/A,FALSE,"Leather SpA balance sheet A2";#N/A,#N/A,FALSE,"Leather SpA Cash flow A3";#N/A,#N/A,FALSE,"Assumptions A4"}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localSheetId="0" hidden="1">{#N/A,#N/A,FALSE,"debt";#N/A,#N/A,FALSE,"apsort";#N/A,#N/A,FALSE,"AR"}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'KPI '!$A:$D,'KPI '!$1:$3</definedName>
    <definedName name="_xlnm.Print_Titles">#REF!</definedName>
    <definedName name="titolo" localSheetId="0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localSheetId="0" hidden="1">{#N/A,#N/A,FALSE,"Aging Summary";#N/A,#N/A,FALSE,"Ratio Analysis";#N/A,#N/A,FALSE,"Test 120 Day Accts";#N/A,#N/A,FALSE,"Tickmarks"}</definedName>
    <definedName name="Trend_analysis" hidden="1">{#N/A,#N/A,FALSE,"Aging Summary";#N/A,#N/A,FALSE,"Ratio Analysis";#N/A,#N/A,FALSE,"Test 120 Day Accts";#N/A,#N/A,FALSE,"Tickmarks"}</definedName>
    <definedName name="TRI" localSheetId="0" hidden="1">{#N/A,#N/A,TRUE,"Main Issues";#N/A,#N/A,TRUE,"Income statement ($)"}</definedName>
    <definedName name="TRI" hidden="1">{#N/A,#N/A,TRUE,"Main Issues";#N/A,#N/A,TRUE,"Income statement ($)"}</definedName>
    <definedName name="TRI_IAS" localSheetId="0" hidden="1">{#N/A,#N/A,TRUE,"Asmp";#N/A,#N/A,TRUE,"CF"}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localSheetId="0" hidden="1">{#N/A,#N/A,TRUE,"Main Issues";#N/A,#N/A,TRUE,"Income statement ($)"}</definedName>
    <definedName name="ttttg" hidden="1">{#N/A,#N/A,TRUE,"Main Issues";#N/A,#N/A,TRUE,"Income statement ($)"}</definedName>
    <definedName name="ttttt">#REF!</definedName>
    <definedName name="tuk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localSheetId="0" hidden="1">{"consolidated",#N/A,FALSE,"Sheet1";"cms",#N/A,FALSE,"Sheet1";"fse",#N/A,FALSE,"Sheet1"}</definedName>
    <definedName name="tyu" hidden="1">{"consolidated",#N/A,FALSE,"Sheet1";"cms",#N/A,FALSE,"Sheet1";"fse",#N/A,FALSE,"Sheet1"}</definedName>
    <definedName name="u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localSheetId="0" hidden="1">{"mgmt forecast",#N/A,FALSE,"Mgmt Forecast";"dcf table",#N/A,FALSE,"Mgmt Forecast";"sensitivity",#N/A,FALSE,"Mgmt Forecast";"table inputs",#N/A,FALSE,"Mgmt Forecast";"calculations",#N/A,FALSE,"Mgmt Forecast"}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localSheetId="0" hidden="1">{#N/A,#N/A,TRUE,"Main Issues";#N/A,#N/A,TRUE,"Income statement ($)"}</definedName>
    <definedName name="uk" hidden="1">{#N/A,#N/A,TRUE,"Main Issues";#N/A,#N/A,TRUE,"Income statement ($)"}</definedName>
    <definedName name="ùK">#REF!</definedName>
    <definedName name="uky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localSheetId="0" hidden="1">{"mgmt forecast",#N/A,FALSE,"Mgmt Forecast";"dcf table",#N/A,FALSE,"Mgmt Forecast";"sensitivity",#N/A,FALSE,"Mgmt Forecast";"table inputs",#N/A,FALSE,"Mgmt Forecast";"calculations",#N/A,FALSE,"Mgmt Forecast"}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localSheetId="0" hidden="1">{"fssum01",#N/A,FALSE,"fssum";"fssum02",#N/A,FALSE,"fssum"}</definedName>
    <definedName name="uyy" hidden="1">{"fssum01",#N/A,FALSE,"fssum";"fssum02",#N/A,FALSE,"fssum"}</definedName>
    <definedName name="v" localSheetId="0" hidden="1">{#N/A,#N/A,TRUE,"Main Issues";#N/A,#N/A,TRUE,"Income statement ($)"}</definedName>
    <definedName name="v" hidden="1">{#N/A,#N/A,TRUE,"Main Issues";#N/A,#N/A,TRUE,"Income statement ($)"}</definedName>
    <definedName name="val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localSheetId="0" hidden="1">{#N/A,#N/A,TRUE,"Main Issues";#N/A,#N/A,TRUE,"Income statement ($)"}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localSheetId="0" hidden="1">{#N/A,#N/A,TRUE,"Main Issues";#N/A,#N/A,TRUE,"Income statement ($)"}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localSheetId="0" hidden="1">{#N/A,#N/A,TRUE,"Main Issues";#N/A,#N/A,TRUE,"Income statement ($)"}</definedName>
    <definedName name="vfdcvd" hidden="1">{#N/A,#N/A,TRUE,"Main Issues";#N/A,#N/A,TRUE,"Income statement ($)"}</definedName>
    <definedName name="vggh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localSheetId="0" hidden="1">{"fssum01",#N/A,FALSE,"fssum";"fssum02",#N/A,FALSE,"fssum"}</definedName>
    <definedName name="vhjj" hidden="1">{"fssum01",#N/A,FALSE,"fssum";"fssum02",#N/A,FALSE,"fssum"}</definedName>
    <definedName name="vhjjh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localSheetId="0" hidden="1">{#N/A,#N/A,FALSE,"debt";#N/A,#N/A,FALSE,"apsort";#N/A,#N/A,FALSE,"AR"}</definedName>
    <definedName name="vhjvjh" hidden="1">{#N/A,#N/A,FALSE,"debt";#N/A,#N/A,FALSE,"apsort";#N/A,#N/A,FALSE,"AR"}</definedName>
    <definedName name="vhvvh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localSheetId="0" hidden="1">{"orixcsc",#N/A,FALSE,"ORIX CSC";"orixcsc2",#N/A,FALSE,"ORIX CSC"}</definedName>
    <definedName name="wed" hidden="1">{"orixcsc",#N/A,FALSE,"ORIX CSC";"orixcsc2",#N/A,FALSE,"ORIX CSC"}</definedName>
    <definedName name="wef">#REF!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localSheetId="0" hidden="1">{"mgmt forecast",#N/A,FALSE,"Mgmt Forecast";"dcf table",#N/A,FALSE,"Mgmt Forecast";"sensitivity",#N/A,FALSE,"Mgmt Forecast";"table inputs",#N/A,FALSE,"Mgmt Forecast";"calculations",#N/A,FALSE,"Mgmt Forecast"}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localSheetId="0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localSheetId="0" hidden="1">{#N/A,#N/A,FALSE,"Aging Summary";#N/A,#N/A,FALSE,"Ratio Analysis";#N/A,#N/A,FALSE,"Test 120 Day Accts";#N/A,#N/A,FALSE,"Tickmarks"}</definedName>
    <definedName name="Workcap4" hidden="1">{#N/A,#N/A,FALSE,"Aging Summary";#N/A,#N/A,FALSE,"Ratio Analysis";#N/A,#N/A,FALSE,"Test 120 Day Accts";#N/A,#N/A,FALSE,"Tickmarks"}</definedName>
    <definedName name="working_capital" localSheetId="0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localSheetId="0" hidden="1">{#N/A,#N/A,FALSE,"Colombo";#N/A,#N/A,FALSE,"Colata";#N/A,#N/A,FALSE,"Colombo + Colata"}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1996._.BUDGET." localSheetId="0" hidden="1">{"SUMMARY",#N/A,TRUE,"SUMMARY";"compare",#N/A,TRUE,"Vs. Bus Plan";"ratios",#N/A,TRUE,"Ratios";"REVENUE",#N/A,TRUE,"Revenue";"expenses",#N/A,TRUE,"1996 budget";"payroll",#N/A,TRUE,"Payroll"}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localSheetId="0" hidden="1">{"ten year ratios",#N/A,TRUE,"PROFIT_LOSS";"ten year ratios",#N/A,TRUE,"Ratios";"ten yr opex and capex",#N/A,TRUE,"1996 budget";"ten year revenues",#N/A,TRUE,"Revenue_1996-2004";"ten year 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localSheetId="0" hidden="1">{#N/A,#N/A,FALSE,"Dev";#N/A,#N/A,FALSE,"CF";#N/A,#N/A,FALSE,"Golf CF";#N/A,#N/A,FALSE,"ResMgmt";#N/A,#N/A,FALSE,"F&amp;B";#N/A,#N/A,FALSE,"Banq"}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localSheetId="0" hidden="1">{"turnover",#N/A,FALSE;"profits",#N/A,FALSE;"cash",#N/A,FALSE}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localSheetId="0" hidden="1">{"adj95mult",#N/A,FALSE,"COMPCO";"adj95est",#N/A,FALSE,"COMPCO"}</definedName>
    <definedName name="wrn.adj95." hidden="1">{"adj95mult",#N/A,FALSE,"COMPCO";"adj95est",#N/A,FALSE,"COMPCO"}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localSheetId="0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localSheetId="0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localSheetId="0" hidden="1">{#N/A,#N/A,FALSE,"DCF";#N/A,#N/A,FALSE,"WACC";#N/A,#N/A,FALSE,"Sales_EBIT";#N/A,#N/A,FALSE,"Capex_Depreciation";#N/A,#N/A,FALSE,"WC";#N/A,#N/A,FALSE,"Interest";#N/A,#N/A,FALSE,"Assumptions"}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localSheetId="0" hidden="1">{#N/A,#N/A,FALSE,"DCF";#N/A,#N/A,FALSE,"WACC";#N/A,#N/A,FALSE,"Sales_EBIT";#N/A,#N/A,FALSE,"Capex_Depreciation";#N/A,#N/A,FALSE,"WC";#N/A,#N/A,FALSE,"Interest";#N/A,#N/A,FALSE,"Assumptions"}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localSheetId="0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localSheetId="0" hidden="1">{#N/A,#N/A,FALSE,"Balance Sheet";#N/A,#N/A,FALSE,"Income Statement";#N/A,#N/A,FALSE,"Changes in Financial Position"}</definedName>
    <definedName name="wrn.AllDataPages." hidden="1">{#N/A,#N/A,FALSE,"Balance Sheet";#N/A,#N/A,FALSE,"Income Statement";#N/A,#N/A,FALSE,"Changes in Financial Position"}</definedName>
    <definedName name="wrn.Allegati." localSheetId="0" hidden="1">{#N/A,#N/A,FALSE,"Leather SpA P&amp;L A1";#N/A,#N/A,FALSE,"Leather SpA balance sheet A2";#N/A,#N/A,FALSE,"Leather SpA Cash flow A3";#N/A,#N/A,FALSE,"Assumptions A4"}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localSheetId="0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way." localSheetId="0" hidden="1">{"away stand alones",#N/A,FALSE,"Target"}</definedName>
    <definedName name="wrn.away." hidden="1">{"away stand alones",#N/A,FALSE,"Target"}</definedName>
    <definedName name="wrn.B.._.Market._.Information." localSheetId="0" hidden="1">{#N/A,#N/A,FALSE,"Mkt";#N/A,#N/A,FALSE,"HotProp";#N/A,#N/A,FALSE,"GolfProp";#N/A,#N/A,FALSE,"ResProp"}</definedName>
    <definedName name="wrn.B.._.Market._.Information." hidden="1">{#N/A,#N/A,FALSE,"Mkt";#N/A,#N/A,FALSE,"HotProp";#N/A,#N/A,FALSE,"GolfProp";#N/A,#N/A,FALSE,"ResProp"}</definedName>
    <definedName name="wrn.Back._.Page." localSheetId="0" hidden="1">{"Back Page",#N/A,FALSE,"Front and Back"}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localSheetId="0" hidden="1">{"cebank",#N/A,FALSE,"P9498BAR";"spbank",#N/A,FALSE,"P9498BAR";"renfinbank",#N/A,FALSE,"P9498BAR";"indici",#N/A,FALSE,"P9498BAR"}</definedName>
    <definedName name="wrn.BANKPLAN." hidden="1">{"cebank",#N/A,FALSE,"P9498BAR";"spbank",#N/A,FALSE,"P9498BAR";"renfinbank",#N/A,FALSE,"P9498BAR";"indici",#N/A,FALSE,"P9498BAR"}</definedName>
    <definedName name="wrn.Bewegungsbilanz." localSheetId="0" hidden="1">{#N/A,#N/A,FALSE,"Mittelherkunft";#N/A,#N/A,FALSE,"Mittelverwendung"}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localSheetId="0" hidden="1">{#N/A,#N/A,FALSE,"attivo";#N/A,#N/A,FALSE,"passivo";#N/A,#N/A,FALSE,"garanzie";#N/A,#N/A,FALSE,"economico";#N/A,#N/A,FALSE,"elenco";#N/A,#N/A,FALSE,"costo";#N/A,#N/A,FALSE,"patrimonio";#N/A,#N/A,FALSE,"temporali"}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localSheetId="0" hidden="1">{#N/A,#N/A,FALSE,"Layout Aktiva";#N/A,#N/A,FALSE,"Layout Passiva"}</definedName>
    <definedName name="wrn.Bilanz." hidden="1">{#N/A,#N/A,FALSE,"Layout Aktiva";#N/A,#N/A,FALSE,"Layout Passiva"}</definedName>
    <definedName name="wrn.blom.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localSheetId="0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U98_01E." localSheetId="0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localSheetId="0" hidden="1">{#N/A,#N/A,FALSE,"Layout Cash Flow"}</definedName>
    <definedName name="wrn.Cash._.Flow." hidden="1">{#N/A,#N/A,FALSE,"Layout Cash Flow"}</definedName>
    <definedName name="wrn.Cash._.Flow._.As._.Is._.and._.Assumptions." localSheetId="0" hidden="1">{#N/A,#N/A,TRUE,"Asmp";#N/A,#N/A,TRUE,"CF"}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localSheetId="0" hidden="1">{"celkový rozpočet - detail",#N/A,FALSE,"Aktualizace č. 1"}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localSheetId="0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localSheetId="0" hidden="1">{"CICMP",#N/A,FALSE,"DESD#11"}</definedName>
    <definedName name="wrn.CICMP." hidden="1">{"CICMP",#N/A,FALSE,"DESD#11"}</definedName>
    <definedName name="wrn.CIPROD." localSheetId="0" hidden="1">{"CIPROD",#N/A,FALSE,"DESD#11"}</definedName>
    <definedName name="wrn.CIPROD." hidden="1">{"CIPROD",#N/A,FALSE,"DESD#11"}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CO." localSheetId="0" hidden="1">{"Page1",#N/A,FALSE,"CompCo";"Page2",#N/A,FALSE,"CompCo"}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localSheetId="0" hidden="1">{"Completo",#N/A,FALSE,"ONNET2B"}</definedName>
    <definedName name="wrn.Completo." hidden="1">{"Completo",#N/A,FALSE,"ONNET2B"}</definedName>
    <definedName name="wrn.comps." localSheetId="0" hidden="1">{"comps",#N/A,FALSE,"Intl comps";"notes",#N/A,FALSE,"Intl comps"}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localSheetId="0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localSheetId="0" hidden="1">{"PRO FORMA RIEPILOGO",#N/A,TRUE,"Pro forma";"PRO FORMA DETTAGLIO",#N/A,TRUE,"Pro forma";#N/A,#N/A,TRUE,"Imposte puntuali"}</definedName>
    <definedName name="wrn.CONTO._.ECON._.PRO._.FORMA." hidden="1">{"PRO FORMA RIEPILOGO",#N/A,TRUE,"Pro forma";"PRO FORMA DETTAGLIO",#N/A,TRUE,"Pro forma";#N/A,#N/A,TRUE,"Imposte puntuali"}</definedName>
    <definedName name="wrn.Conto._.economico." localSheetId="0" hidden="1">{"PRO FORMA RIEPILOGO",#N/A,FALSE,"Pro forma";"PRO FORMA DETTAGLIO",#N/A,FALSE,"Pro forma";"IMPOSTE",#N/A,FALSE,"Imposte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CF." localSheetId="0" hidden="1">{"DCF",#N/A,FALSE,"CF"}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localSheetId="0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localSheetId="0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localSheetId="0" hidden="1">{#N/A,#N/A,FALSE,"debt";#N/A,#N/A,FALSE,"apsort";#N/A,#N/A,FALSE,"AR"}</definedName>
    <definedName name="wrn.Demmer." hidden="1">{#N/A,#N/A,FALSE,"debt";#N/A,#N/A,FALSE,"apsort";#N/A,#N/A,FALSE,"AR"}</definedName>
    <definedName name="wrn.DESDAUDIO." localSheetId="0" hidden="1">{"DESDAUDIO",#N/A,FALSE,"DESD#11"}</definedName>
    <definedName name="wrn.DESDAUDIO." hidden="1">{"DESDAUDIO",#N/A,FALSE,"DESD#11"}</definedName>
    <definedName name="wrn.DESDCOMBI." localSheetId="0" hidden="1">{"DESDCOMBI",#N/A,FALSE,"DESD#11"}</definedName>
    <definedName name="wrn.DESDCOMBI." hidden="1">{"DESDCOMBI",#N/A,FALSE,"DESD#11"}</definedName>
    <definedName name="wrn.DESDMONITOR." localSheetId="0" hidden="1">{"DESDMONITOR",#N/A,FALSE,"DESD#11"}</definedName>
    <definedName name="wrn.DESDMONITOR." hidden="1">{"DESDMONITOR",#N/A,FALSE,"DESD#11"}</definedName>
    <definedName name="wrn.DESDPORT." localSheetId="0" hidden="1">{"DesdePort",#N/A,FALSE,"DESD#11"}</definedName>
    <definedName name="wrn.DESDPORT." hidden="1">{"DesdePort",#N/A,FALSE,"DESD#11"}</definedName>
    <definedName name="wrn.DESDTOTAL." localSheetId="0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localSheetId="0" hidden="1">{"DESDVCR",#N/A,FALSE,"DESD#11"}</definedName>
    <definedName name="wrn.DESDVCR." hidden="1">{"DESDVCR",#N/A,FALSE,"DESD#11"}</definedName>
    <definedName name="wrn.DESDVIDEO." localSheetId="0" hidden="1">{"DESDVIDEO",#N/A,FALSE,"DESD#11"}</definedName>
    <definedName name="wrn.DESDVIDEO." hidden="1">{"DESDVIDEO",#N/A,FALSE,"DESD#11"}</definedName>
    <definedName name="wrn.DESPMIL." localSheetId="0" hidden="1">{"DESPMIL",#N/A,FALSE,"DESD#11"}</definedName>
    <definedName name="wrn.DESPMIL." hidden="1">{"DESPMIL",#N/A,FALSE,"DESD#11"}</definedName>
    <definedName name="wrn.DESPTOTAIS." localSheetId="0" hidden="1">{"DESPMIL",#N/A,FALSE,"DESD#11";"DESPUNIT",#N/A,FALSE,"DESD#11"}</definedName>
    <definedName name="wrn.DESPTOTAIS." hidden="1">{"DESPMIL",#N/A,FALSE,"DESD#11";"DESPUNIT",#N/A,FALSE,"DESD#11"}</definedName>
    <definedName name="wrn.DESPUNIT." localSheetId="0" hidden="1">{"DESPUNIT",#N/A,FALSE,"DESD#11"}</definedName>
    <definedName name="wrn.DESPUNIT." hidden="1">{"DESPUNIT",#N/A,FALSE,"DESD#11"}</definedName>
    <definedName name="wrn.detail." localSheetId="0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localSheetId="0" hidden="1">{"P and L Detail Page 1",#N/A,FALSE,"Data";"P and L Detail Page 2",#N/A,FALSE,"Data"}</definedName>
    <definedName name="wrn.Detailed._.P._.and._.L." hidden="1">{"P and L Detail Page 1",#N/A,FALSE,"Data";"P and L Detail Page 2",#N/A,FALSE,"Data"}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ocument." localSheetId="0" hidden="1">{"comp",#N/A,FALSE,"SPEC";"footnotes",#N/A,FALSE,"SPEC"}</definedName>
    <definedName name="wrn.document." hidden="1">{"comp",#N/A,FALSE,"SPEC";"footnotes",#N/A,FALSE,"SPEC"}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localSheetId="0" hidden="1">{"Draft",#N/A,FALSE,"Feb-96"}</definedName>
    <definedName name="wrn.Draft." hidden="1">{"Draft",#N/A,FALSE,"Feb-96"}</definedName>
    <definedName name="wrn.DRI." localSheetId="0" hidden="1">{"DRI",#N/A,FALSE,"Plan1"}</definedName>
    <definedName name="wrn.DRI." hidden="1">{"DRI",#N/A,FALSE,"Plan1"}</definedName>
    <definedName name="wrn.Druck._.Monatsreporting." localSheetId="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localSheetId="0" hidden="1">{"EB",#N/A,FALSE,"Plan1"}</definedName>
    <definedName name="wrn.EB." hidden="1">{"EB",#N/A,FALSE,"Plan1"}</definedName>
    <definedName name="wrn.Economic._.Value._.Added._.Analysis." localSheetId="0" hidden="1">{"EVA",#N/A,FALSE,"EVA";"WACC",#N/A,FALSE,"WACC"}</definedName>
    <definedName name="wrn.Economic._.Value._.Added._.Analysis." hidden="1">{"EVA",#N/A,FALSE,"EVA";"WACC",#N/A,FALSE,"WACC"}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localSheetId="0" hidden="1">{"EVOLUTION",#N/A,FALSE,"GERAÇÃO"}</definedName>
    <definedName name="wrn.EVOLUTION." hidden="1">{"EVOLUTION",#N/A,FALSE,"GERAÇÃO"}</definedName>
    <definedName name="wrn.exec." localSheetId="0" hidden="1">{"cash",#N/A,FALSE,"Executive Summary";"overview",#N/A,FALSE,"Executive Summary"}</definedName>
    <definedName name="wrn.exec." hidden="1">{"cash",#N/A,FALSE,"Executive Summary";"overview",#N/A,FALSE,"Executive Summary"}</definedName>
    <definedName name="wrn.FCB." localSheetId="0" hidden="1">{"FCB_ALL",#N/A,FALSE,"FCB"}</definedName>
    <definedName name="wrn.FCB." hidden="1">{"FCB_ALL",#N/A,FALSE,"FCB"}</definedName>
    <definedName name="wrn.fcb2" localSheetId="0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localSheetId="0" hidden="1">{"Final",#N/A,FALSE,"Feb-96"}</definedName>
    <definedName name="wrn.Final." hidden="1">{"Final",#N/A,FALSE,"Feb-96"}</definedName>
    <definedName name="wrn.Financial." localSheetId="0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localSheetId="0" hidden="1">{"P and L",#N/A,FALSE,"Financial Output";"Cashflow",#N/A,FALSE,"Financial Output";"Balance Sheet",#N/A,FALSE,"Financial Output"}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localSheetId="0" hidden="1">{#N/A,#N/A,FALSE,"Finanzbedarfsrechnung"}</definedName>
    <definedName name="wrn.Finanzbedarfsrechnung." hidden="1">{#N/A,#N/A,FALSE,"Finanzbedarfsrechnung"}</definedName>
    <definedName name="wrn.finstate.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localSheetId="0" hidden="1">{"FIVEYEAR",#N/A,TRUE,"SUMMARY";"FIVEYEAR",#N/A,TRUE,"Ratios";"FIVEYEAR",#N/A,TRUE,"Revenue";"FIVEYEAR",#N/A,TRUE,"DETAIL";"FIVEYEAR",#N/A,TRUE,"Payroll"}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localSheetId="0" hidden="1">{"Five Year Record",#N/A,FALSE,"Front and Back"}</definedName>
    <definedName name="wrn.Five._.Year._.Record." hidden="1">{"Five Year Record",#N/A,FALSE,"Front and Back"}</definedName>
    <definedName name="wrn.forecast." localSheetId="0" hidden="1">{#N/A,#N/A,FALSE,"model"}</definedName>
    <definedName name="wrn.forecast." hidden="1">{#N/A,#N/A,FALSE,"model"}</definedName>
    <definedName name="wrn.forecast2" localSheetId="0" hidden="1">{#N/A,#N/A,FALSE,"model"}</definedName>
    <definedName name="wrn.forecast2" hidden="1">{#N/A,#N/A,FALSE,"model"}</definedName>
    <definedName name="wrn.forecastassumptions." localSheetId="0" hidden="1">{#N/A,#N/A,FALSE,"model"}</definedName>
    <definedName name="wrn.forecastassumptions." hidden="1">{#N/A,#N/A,FALSE,"model"}</definedName>
    <definedName name="wrn.forecastROIC." localSheetId="0" hidden="1">{#N/A,#N/A,FALSE,"model"}</definedName>
    <definedName name="wrn.forecastROIC." hidden="1">{#N/A,#N/A,FALSE,"model"}</definedName>
    <definedName name="wrn.Front._.Page." localSheetId="0" hidden="1">{"Front Page",#N/A,FALSE,"Front and Back"}</definedName>
    <definedName name="wrn.Front._.Page." hidden="1">{"Front Page",#N/A,FALSE,"Front and Back"}</definedName>
    <definedName name="wrn.Front_Page." hidden="1">{"Front_Page",#N/A,FALSE,"Front Page"}</definedName>
    <definedName name="wrn.fssum." localSheetId="0" hidden="1">{"fssum01",#N/A,FALSE,"fssum";"fssum02",#N/A,FALSE,"fssum"}</definedName>
    <definedName name="wrn.fssum." hidden="1">{"fssum01",#N/A,FALSE,"fssum";"fssum02",#N/A,FALSE,"fssum"}</definedName>
    <definedName name="wrn.FULL." localSheetId="0" hidden="1">{"divisions",#N/A,TRUE,"Drivers";"PandL_Ratios",#N/A,TRUE,"P&amp;L"}</definedName>
    <definedName name="wrn.FULL." hidden="1">{"divisions",#N/A,TRUE,"Drivers";"PandL_Ratios",#N/A,TRUE,"P&amp;L"}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localSheetId="0" hidden="1">{#N/A,#N/A,TRUE,"Income Statement";#N/A,#N/A,TRUE,"Gas Assumptions";#N/A,#N/A,TRUE,"DCF";#N/A,#N/A,TRUE,"Depreciation Matrix";#N/A,#N/A,TRUE,"Matrix";#N/A,#N/A,TRUE,"Matrix_Perpetuity"}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localSheetId="0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localSheetId="0" hidden="1">{#N/A,#N/A,FALSE,"FY97";#N/A,#N/A,FALSE,"FY98";#N/A,#N/A,FALSE,"FY99";#N/A,#N/A,FALSE,"FY00";#N/A,#N/A,FALSE,"FY01"}</definedName>
    <definedName name="wrn.FY96sbp99" hidden="1">{#N/A,#N/A,FALSE,"FY97";#N/A,#N/A,FALSE,"FY98";#N/A,#N/A,FALSE,"FY99";#N/A,#N/A,FALSE,"FY00";#N/A,#N/A,FALSE,"FY01"}</definedName>
    <definedName name="wrn.FY97SBP." localSheetId="0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localSheetId="0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localSheetId="0" hidden="1">{"Geographic P1",#N/A,FALSE,"Division &amp; Geog"}</definedName>
    <definedName name="wrn.Geographic._.Trends." hidden="1">{"Geographic P1",#N/A,FALSE,"Division &amp; Geog"}</definedName>
    <definedName name="wrn.Globale." localSheetId="0" hidden="1">{#N/A,#N/A,TRUE,"Scenari";#N/A,#N/A,TRUE,"Wacc";#N/A,#N/A,TRUE,"DCF";#N/A,#N/A,TRUE,"TV";#N/A,#N/A,TRUE,"Ctrl";#N/A,#N/A,TRUE,"EVA ";#N/A,#N/A,TRUE,"Mista"}</definedName>
    <definedName name="wrn.Globale." hidden="1">{#N/A,#N/A,TRUE,"Scenari";#N/A,#N/A,TRUE,"Wacc";#N/A,#N/A,TRUE,"DCF";#N/A,#N/A,TRUE,"TV";#N/A,#N/A,TRUE,"Ctrl";#N/A,#N/A,TRUE,"EVA ";#N/A,#N/A,TRUE,"Mista"}</definedName>
    <definedName name="wrn.globale1" localSheetId="0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localSheetId="0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GuV." localSheetId="0" hidden="1">{#N/A,#N/A,FALSE,"Layout GuV"}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localSheetId="0" hidden="1">{#N/A,#N/A,FALSE,"model"}</definedName>
    <definedName name="wrn.history." hidden="1">{#N/A,#N/A,FALSE,"model"}</definedName>
    <definedName name="wrn.histROIC." localSheetId="0" hidden="1">{#N/A,#N/A,FALSE,"model"}</definedName>
    <definedName name="wrn.histROIC." hidden="1">{#N/A,#N/A,FALSE,"model"}</definedName>
    <definedName name="wrn.impresso." localSheetId="0" hidden="1">{"impresso",#N/A,FALSE,"RES"}</definedName>
    <definedName name="wrn.impresso." hidden="1">{"impresso",#N/A,FALSE,"RES"}</definedName>
    <definedName name="wrn.income._.statement." localSheetId="0" hidden="1">{"income statement",#N/A,FALSE,"ATLAS-A"}</definedName>
    <definedName name="wrn.income._.statement." hidden="1">{"income statement",#N/A,FALSE,"ATLAS-A"}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localSheetId="0" hidden="1">{#N/A,#N/A,FALSE,"Presentation by Unit";#N/A,#N/A,FALSE,"Presentation by BD";#N/A,#N/A,FALSE,"Presentation Split by Biggest U";#N/A,#N/A,FALSE,"Presentation Split by Area";#N/A,#N/A,FALSE,"Presentation Split by BD"}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localSheetId="0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localSheetId="0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localSheetId="0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localSheetId="0" hidden="1">{"NORMATIVO",#N/A,FALSE,"DESD#11"}</definedName>
    <definedName name="wrn.NORMATIVO." hidden="1">{"NORMATIVO",#N/A,FALSE,"DESD#11"}</definedName>
    <definedName name="wrn.NORMATIVO2." localSheetId="0" hidden="1">{#N/A,#N/A,FALSE,"DESD#11"}</definedName>
    <definedName name="wrn.NORMATIVO2." hidden="1">{#N/A,#N/A,FALSE,"DESD#11"}</definedName>
    <definedName name="wrn.NOTA._.INTEGRATIVA._.TITOLI." localSheetId="0" hidden="1">{#N/A,#N/A,FALSE,"2";#N/A,#N/A,FALSE,"2,1";#N/A,#N/A,FALSE,"Var annue tit.imm. ";#N/A,#N/A,FALSE,"2,3";#N/A,#N/A,FALSE,"Var annue titoli - prospetto"}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localSheetId="0" hidden="1">{"Rate",#N/A,TRUE,"SUMMARY";"Ratios",#N/A,TRUE,"Ratios";"BUDGETREVENUE",#N/A,TRUE,"Revenue";"TOTALS",#N/A,TRUE,"DETAIL"}</definedName>
    <definedName name="wrn.ntfinance." hidden="1">{"Rate",#N/A,TRUE,"SUMMARY";"Ratios",#N/A,TRUE,"Ratios";"BUDGETREVENUE",#N/A,TRUE,"Revenue";"TOTALS",#N/A,TRUE,"DETAIL"}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._.5._.anni.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localSheetId="0" hidden="1">{"PRECOS",#N/A,TRUE,"DESD#11"}</definedName>
    <definedName name="wrn.PRECOS." hidden="1">{"PRECOS",#N/A,TRUE,"DESD#11"}</definedName>
    <definedName name="wrn.PRESUPUESTOS._.96." localSheetId="0" hidden="1">{#N/A,#N/A,TRUE,"COVER";"MDC1",#N/A,TRUE,"MDCMEN";"MDC2",#N/A,TRUE,"MDCMEN";"MDC3",#N/A,TRUE,"MDCMEN";"MDC4",#N/A,TRUE,"MDCMEN"}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localSheetId="0" hidden="1">{"Principale",#N/A,TRUE,"ONNET2B"}</definedName>
    <definedName name="wrn.Principale." hidden="1">{"Principale",#N/A,TRUE,"ONNET2B"}</definedName>
    <definedName name="wrn.print" localSheetId="0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localSheetId="0" hidden="1">{"Page1",#N/A,FALSE,"DILUT1";"Page2",#N/A,FALSE,"DILUT1";"Page3",#N/A,FALSE,"DILUT1"}</definedName>
    <definedName name="wrn.print." hidden="1">{"Page1",#N/A,FALSE,"DILUT1";"Page2",#N/A,FALSE,"DILUT1";"Page3",#N/A,FALSE,"DILUT1"}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localSheetId="0" hidden="1">{#N/A,#N/A,FALSE,"Op-BS";#N/A,#N/A,FALSE,"Assum";#N/A,#N/A,FALSE,"IS";#N/A,#N/A,FALSE,"Syn+Elim";#N/A,#N/A,FALSE,"BSCF";#N/A,#N/A,FALSE,"Blue_IS";#N/A,#N/A,FALSE,"Blue_BSCF";#N/A,#N/A,FALSE,"Ratings"}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intout." localSheetId="0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localSheetId="0" hidden="1">{"PRINTREP",#N/A,FALSE,"Sheet1"}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localSheetId="0" hidden="1">{#N/A,#N/A,FALSE,"A3";#N/A,#N/A,FALSE,"AT2";#N/A,#N/A,FALSE,"PA2";#N/A,#N/A,FALSE,"GI2";#N/A,#N/A,FALSE,"EC2"}</definedName>
    <definedName name="wrn.PROSPETTI._.PROFORMA." hidden="1">{#N/A,#N/A,FALSE,"A3";#N/A,#N/A,FALSE,"AT2";#N/A,#N/A,FALSE,"PA2";#N/A,#N/A,FALSE,"GI2";#N/A,#N/A,FALSE,"EC2"}</definedName>
    <definedName name="wrn.PSxDESD." localSheetId="0" hidden="1">{"PSxDESD",#N/A,FALSE,"DESD#11"}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localSheetId="0" hidden="1">{#N/A,#N/A,TRUE,"Pivots-Employee";#N/A,"Scenerio2",TRUE,"Assumptions Summary"}</definedName>
    <definedName name="wrn.Report._.2." hidden="1">{#N/A,#N/A,TRUE,"Pivots-Employee";#N/A,"Scenerio2",TRUE,"Assumptions Summary"}</definedName>
    <definedName name="wrn.Report._.Cash._.Flow." localSheetId="0" hidden="1">{#N/A,#N/A,FALSE,"P&amp;L-BS-CF"}</definedName>
    <definedName name="wrn.Report._.Cash._.Flow." hidden="1">{#N/A,#N/A,FALSE,"P&amp;L-BS-CF"}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ADO." localSheetId="0" hidden="1">{"RESULTADO",#N/A,FALSE,"GERAÇÃO"}</definedName>
    <definedName name="wrn.RESULTADO." hidden="1">{"RESULTADO",#N/A,FALSE,"GERAÇÃO"}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localSheetId="0" hidden="1">{"DESDRESUMO1",#N/A,FALSE,"DESD#11"}</definedName>
    <definedName name="wrn.RESUMO1." hidden="1">{"DESDRESUMO1",#N/A,FALSE,"DESD#11"}</definedName>
    <definedName name="wrn.RESUMO1TR." localSheetId="0" hidden="1">{"DESDRESUMO1TR",#N/A,FALSE,"DESD#11"}</definedName>
    <definedName name="wrn.RESUMO1TR." hidden="1">{"DESDRESUMO1TR",#N/A,FALSE,"DESD#11"}</definedName>
    <definedName name="wrn.RESUMO2." localSheetId="0" hidden="1">{"DESDRESUMO2",#N/A,FALSE,"DESD#11"}</definedName>
    <definedName name="wrn.RESUMO2." hidden="1">{"DESDRESUMO2",#N/A,FALSE,"DESD#11"}</definedName>
    <definedName name="wrn.RESUMO2TR." localSheetId="0" hidden="1">{"DESDRESUMO2TR",#N/A,FALSE,"DESD#11"}</definedName>
    <definedName name="wrn.RESUMO2TR." hidden="1">{"DESDRESUMO2TR",#N/A,FALSE,"DESD#11"}</definedName>
    <definedName name="wrn.RESUMOS._.1._.e._.2." localSheetId="0" hidden="1">{"DESDRESUMO1",#N/A,TRUE,"DESD#11";"DESDRESUMO2",#N/A,TRUE,"DESD#11"}</definedName>
    <definedName name="wrn.RESUMOS._.1._.e._.2." hidden="1">{"DESDRESUMO1",#N/A,TRUE,"DESD#11";"DESDRESUMO2",#N/A,TRUE,"DESD#11"}</definedName>
    <definedName name="wrn.RESUMOS._.1TR._.E._.2TR." localSheetId="0" hidden="1">{"DESDRESUMO1TR",#N/A,FALSE,"DESD#11";"DESDRESUMO2TR",#N/A,FALSE,"DESD#11"}</definedName>
    <definedName name="wrn.RESUMOS._.1TR._.E._.2TR." hidden="1">{"DESDRESUMO1TR",#N/A,FALSE,"DESD#11";"DESDRESUMO2TR",#N/A,FALSE,"DESD#11"}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ut_Down." hidden="1">{#N/A,#N/A,FALSE,"Shut-down"}</definedName>
    <definedName name="wrn.Soluzioni." localSheetId="0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localSheetId="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localSheetId="0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ard." localSheetId="0" hidden="1">{#N/A,#N/A,FALSE,"Service + Produktion kum";#N/A,#N/A,FALSE,"Produktion kum";#N/A,#N/A,FALSE,"Service kum";#N/A,#N/A,FALSE,"Service Monat";#N/A,#N/A,FALSE,"CARAT"}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localSheetId="0" hidden="1">{"SUMEXT",#N/A,TRUE,"DESD#11"}</definedName>
    <definedName name="wrn.SUMARY._.EXT." hidden="1">{"SUMEXT",#N/A,TRUE,"DESD#11"}</definedName>
    <definedName name="wrn.SUMARY._.INT." localSheetId="0" hidden="1">{"SUMINT",#N/A,TRUE,"DESD#11"}</definedName>
    <definedName name="wrn.SUMARY._.INT." hidden="1">{"SUMINT",#N/A,TRUE,"DESD#11"}</definedName>
    <definedName name="wrn.summaries." localSheetId="0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localSheetId="0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out._.Sauf._.BG." localSheetId="0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yphoon." localSheetId="0" hidden="1">{"Agg Output",#N/A,FALSE,"Operational Drivers Output";"NW Output",#N/A,FALSE,"Operational Drivers Output";"South Output",#N/A,FALSE,"Operational Drivers Output";"Central Output",#N/A,FALSE,"Operational Drivers Output"}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localSheetId="0" hidden="1">{"up stand alones",#N/A,FALSE,"Acquiror"}</definedName>
    <definedName name="wrn.up." hidden="1">{"up stand alones",#N/A,FALSE,"Acquiror"}</definedName>
    <definedName name="wrn.UPG." localSheetId="0" hidden="1">{#N/A,#N/A,FALSE,"VALUATION";#N/A,#N/A,FALSE,"VALUATION";#N/A,#N/A,FALSE,"VALUATION"}</definedName>
    <definedName name="wrn.UPG." hidden="1">{#N/A,#N/A,FALSE,"VALUATION";#N/A,#N/A,FALSE,"VALUATION";#N/A,#N/A,FALSE,"VALUATION"}</definedName>
    <definedName name="wrn.upstairs." localSheetId="0" hidden="1">{"histincome",#N/A,FALSE,"hyfins";"closing balance",#N/A,FALSE,"hyfins"}</definedName>
    <definedName name="wrn.upstairs." hidden="1">{"histincome",#N/A,FALSE,"hyfins";"closing balance",#N/A,FALSE,"hyfins"}</definedName>
    <definedName name="wrn.usacqveh." localSheetId="0" hidden="1">{0,#N/A,FALSE,0;0,#N/A,FALSE,0;0,#N/A,FALSE,0;0,#N/A,FALSE,0;0,#N/A,FALSE,0;0,#N/A,FALSE,0}</definedName>
    <definedName name="wrn.usacqveh." hidden="1">{0,#N/A,FALSE,0;0,#N/A,FALSE,0;0,#N/A,FALSE,0;0,#N/A,FALSE,0;0,#N/A,FALSE,0;0,#N/A,FALSE,0}</definedName>
    <definedName name="wrn.Valuation." localSheetId="0" hidden="1">{#N/A,#N/A,FALSE,"Colombo";#N/A,#N/A,FALSE,"Colata";#N/A,#N/A,FALSE,"Colombo + Colata"}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localSheetId="0" hidden="1">{#N/A,#N/A,FALSE,"1996";#N/A,#N/A,FALSE,"1995";#N/A,#N/A,FALSE,"1994"}</definedName>
    <definedName name="wrn.xrates." hidden="1">{#N/A,#N/A,FALSE,"1996";#N/A,#N/A,FALSE,"1995";#N/A,#N/A,FALSE,"1994"}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rn3.ALL." localSheetId="0" hidden="1">{#N/A,#N/A,FALSE,"DCF";#N/A,#N/A,FALSE,"WACC";#N/A,#N/A,FALSE,"Sales_EBIT";#N/A,#N/A,FALSE,"Capex_Depreciation";#N/A,#N/A,FALSE,"WC";#N/A,#N/A,FALSE,"Interest";#N/A,#N/A,FALSE,"Assumptions"}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localSheetId="0" hidden="1">{#N/A,#N/A,FALSE,"FY97";#N/A,#N/A,FALSE,"FY98";#N/A,#N/A,FALSE,"FY99";#N/A,#N/A,FALSE,"FY00";#N/A,#N/A,FALSE,"FY01"}</definedName>
    <definedName name="wrnfy97" hidden="1">{#N/A,#N/A,FALSE,"FY97";#N/A,#N/A,FALSE,"FY98";#N/A,#N/A,FALSE,"FY99";#N/A,#N/A,FALSE,"FY00";#N/A,#N/A,FALSE,"FY01"}</definedName>
    <definedName name="wss" hidden="1">#REF!</definedName>
    <definedName name="wt" localSheetId="0" hidden="1">{#N/A,#N/A,FALSE,"FY97";#N/A,#N/A,FALSE,"FY98";#N/A,#N/A,FALSE,"FY99";#N/A,#N/A,FALSE,"FY00";#N/A,#N/A,FALSE,"FY01"}</definedName>
    <definedName name="wt" hidden="1">{#N/A,#N/A,FALSE,"FY97";#N/A,#N/A,FALSE,"FY98";#N/A,#N/A,FALSE,"FY99";#N/A,#N/A,FALSE,"FY00";#N/A,#N/A,FALSE,"FY01"}</definedName>
    <definedName name="wvu.cash.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localSheetId="0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localSheetId="0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localSheetId="0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localSheetId="0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localSheetId="0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localSheetId="0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localSheetId="0" hidden="1">{"cash",#N/A,FALSE,"Executive Summary";"overview",#N/A,FALSE,"Executive Summary"}</definedName>
    <definedName name="ww" hidden="1">{"cash",#N/A,FALSE,"Executive Summary";"overview",#N/A,FALSE,"Executive Summary"}</definedName>
    <definedName name="wwqw" localSheetId="0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localSheetId="0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localSheetId="0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localSheetId="0" hidden="1">{#N/A,#N/A,FALSE,"debt";#N/A,#N/A,FALSE,"apsort";#N/A,#N/A,FALSE,"AR"}</definedName>
    <definedName name="XX" hidden="1">{#N/A,#N/A,FALSE,"debt";#N/A,#N/A,FALSE,"apsort";#N/A,#N/A,FALSE,"AR"}</definedName>
    <definedName name="XXA" localSheetId="0" hidden="1">#REF!,#REF!</definedName>
    <definedName name="XXA" hidden="1">#REF!,#REF!</definedName>
    <definedName name="XXD" localSheetId="0" hidden="1">#REF!,#REF!</definedName>
    <definedName name="XXD" hidden="1">#REF!,#REF!</definedName>
    <definedName name="XXS" localSheetId="0" hidden="1">#REF!,#REF!</definedName>
    <definedName name="XXS" hidden="1">#REF!,#REF!</definedName>
    <definedName name="xxx">#REF!</definedName>
    <definedName name="xxxxx" localSheetId="0" hidden="1">{#N/A,#N/A,FALSE,"Calc";#N/A,#N/A,FALSE,"Sensitivity";#N/A,#N/A,FALSE,"LT Earn.Dil.";#N/A,#N/A,FALSE,"Dil. AVP"}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localSheetId="0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localSheetId="0" hidden="1">{#N/A,#N/A,FALSE,"debt";#N/A,#N/A,FALSE,"apsort";#N/A,#N/A,FALSE,"AR"}</definedName>
    <definedName name="ytdedj" hidden="1">{#N/A,#N/A,FALSE,"debt";#N/A,#N/A,FALSE,"apsort";#N/A,#N/A,FALSE,"AR"}</definedName>
    <definedName name="yte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localSheetId="0" hidden="1">{"fssum01",#N/A,FALSE,"fssum";"fssum02",#N/A,FALSE,"fssum"}</definedName>
    <definedName name="ytkk" hidden="1">{"fssum01",#N/A,FALSE,"fssum";"fssum02",#N/A,FALSE,"fssum"}</definedName>
    <definedName name="ytkt" localSheetId="0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localSheetId="0" hidden="1">{"fssum01",#N/A,FALSE,"fssum";"fssum02",#N/A,FALSE,"fssum"}</definedName>
    <definedName name="yty" hidden="1">{"fssum01",#N/A,FALSE,"fssum";"fssum02",#N/A,FALSE,"fssum"}</definedName>
    <definedName name="yuiy" hidden="1">#REF!</definedName>
    <definedName name="yukk" localSheetId="0" hidden="1">{"fssum01",#N/A,FALSE,"fssum";"fssum02",#N/A,FALSE,"fssum"}</definedName>
    <definedName name="yukk" hidden="1">{"fssum01",#N/A,FALSE,"fssum";"fssum02",#N/A,FALSE,"fssum"}</definedName>
    <definedName name="yuy7">#REF!</definedName>
    <definedName name="yy" localSheetId="0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localSheetId="0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localSheetId="0" hidden="1">{#N/A,#N/A,FALSE,"debt";#N/A,#N/A,FALSE,"apsort";#N/A,#N/A,FALSE,"AR"}</definedName>
    <definedName name="yytt" hidden="1">{#N/A,#N/A,FALSE,"debt";#N/A,#N/A,FALSE,"apsort";#N/A,#N/A,FALSE,"AR"}</definedName>
    <definedName name="yyy">#REF!</definedName>
    <definedName name="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localSheetId="0" hidden="1">#REF!,#REF!,#REF!</definedName>
    <definedName name="Z_32A2CDB5_C520_11D0_A2CC_DC4555266227_.wvu.Cols" hidden="1">#REF!,#REF!,#REF!</definedName>
    <definedName name="Z_32A2CDB6_C520_11D0_A2CC_DC4555266227_.wvu.Cols" localSheetId="0" hidden="1">#REF!,#REF!,#REF!</definedName>
    <definedName name="Z_32A2CDB6_C520_11D0_A2CC_DC4555266227_.wvu.Cols" hidden="1">#REF!,#REF!,#REF!</definedName>
    <definedName name="Z_32A2CDB7_C520_11D0_A2CC_DC4555266227_.wvu.Cols" localSheetId="0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localSheetId="0" hidden="1">{"turnover",#N/A,FALSE;"profits",#N/A,FALSE;"cash",#N/A,FALSE}</definedName>
    <definedName name="zaCQW" hidden="1">{"turnover",#N/A,FALSE;"profits",#N/A,FALSE;"cash",#N/A,FALSE}</definedName>
    <definedName name="zaq" localSheetId="0" hidden="1">{#N/A,#N/A,FALSE,"Calc";#N/A,#N/A,FALSE,"Sensitivity";#N/A,#N/A,FALSE,"LT Earn.Dil.";#N/A,#N/A,FALSE,"Dil. AVP"}</definedName>
    <definedName name="zaq" hidden="1">{#N/A,#N/A,FALSE,"Calc";#N/A,#N/A,FALSE,"Sensitivity";#N/A,#N/A,FALSE,"LT Earn.Dil.";#N/A,#N/A,FALSE,"Dil. AVP"}</definedName>
    <definedName name="zbng">#REF!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r" localSheetId="0" hidden="1">{#N/A,#N/A,FALSE,"Calc";#N/A,#N/A,FALSE,"Sensitivity";#N/A,#N/A,FALSE,"LT Earn.Dil.";#N/A,#N/A,FALSE,"Dil. AVP"}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localSheetId="0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localSheetId="0" hidden="1">{"'CE PRC2 98'!$A$1:$P$42"}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 localSheetId="0">#REF!,#REF!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 localSheetId="0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1" i="53" l="1"/>
  <c r="U21" i="53"/>
  <c r="T21" i="53"/>
  <c r="S21" i="53"/>
  <c r="Q21" i="53"/>
  <c r="P21" i="53"/>
  <c r="O21" i="53"/>
</calcChain>
</file>

<file path=xl/sharedStrings.xml><?xml version="1.0" encoding="utf-8"?>
<sst xmlns="http://schemas.openxmlformats.org/spreadsheetml/2006/main" count="393" uniqueCount="159">
  <si>
    <t>n.</t>
  </si>
  <si>
    <t>%</t>
  </si>
  <si>
    <t>KPI</t>
  </si>
  <si>
    <t>UM</t>
  </si>
  <si>
    <t>GWh</t>
  </si>
  <si>
    <t>MWh</t>
  </si>
  <si>
    <t>t</t>
  </si>
  <si>
    <r>
      <t>m</t>
    </r>
    <r>
      <rPr>
        <vertAlign val="superscript"/>
        <sz val="8"/>
        <rFont val="Roboto Light"/>
      </rPr>
      <t>3</t>
    </r>
  </si>
  <si>
    <t>n</t>
  </si>
  <si>
    <t>N</t>
  </si>
  <si>
    <t>2006/ 2007</t>
  </si>
  <si>
    <t>MWhe</t>
  </si>
  <si>
    <t>MWht</t>
  </si>
  <si>
    <t>km</t>
  </si>
  <si>
    <t>Tep</t>
  </si>
  <si>
    <t>Smart solutions</t>
  </si>
  <si>
    <t xml:space="preserve"> </t>
  </si>
  <si>
    <r>
      <t>Msm</t>
    </r>
    <r>
      <rPr>
        <vertAlign val="superscript"/>
        <sz val="8"/>
        <rFont val="Roboto Light"/>
      </rPr>
      <t>3</t>
    </r>
  </si>
  <si>
    <t>MW</t>
  </si>
  <si>
    <t>XS1704789590</t>
  </si>
  <si>
    <t>XS2275029085</t>
  </si>
  <si>
    <t>XS1881533563</t>
  </si>
  <si>
    <t>XS2512307229</t>
  </si>
  <si>
    <t>ISIN</t>
  </si>
  <si>
    <t>XS1704789590
XS2065601937</t>
  </si>
  <si>
    <t>XS1704789590
XS2065601937
XS2275029085</t>
  </si>
  <si>
    <t>XS1881533563
XS2065601937
XS2275029085</t>
  </si>
  <si>
    <t>XS1881533563
XS2275029085</t>
  </si>
  <si>
    <t>XS2065601937
XS2275029085</t>
  </si>
  <si>
    <t>XS1704789590
XS2275029085</t>
  </si>
  <si>
    <t>XS2752472436</t>
  </si>
  <si>
    <t>XS2065601937
XS2752472436</t>
  </si>
  <si>
    <t>XS2752472436
XS2906211946</t>
  </si>
  <si>
    <t>XS2906211943</t>
  </si>
  <si>
    <t xml:space="preserve">XS2065601937
XS2275029085
</t>
  </si>
  <si>
    <t xml:space="preserve">XS1704789590
XS2275029085
</t>
  </si>
  <si>
    <t>XS1881533563
XS2065601937</t>
  </si>
  <si>
    <t>XS1881533563
XS2065601937
XS2752472436</t>
  </si>
  <si>
    <t>XS2906211946</t>
  </si>
  <si>
    <t>Project</t>
  </si>
  <si>
    <t>KPI LIST</t>
  </si>
  <si>
    <t>Energy Efficiency</t>
  </si>
  <si>
    <t>Renewable energy share in percent on total</t>
  </si>
  <si>
    <t>Thermal energy recovered from Parma WTE waste destined for district heating network per operating year</t>
  </si>
  <si>
    <t>Thermal energy recovered from Piacenza WTE waste destined for district heating network per operating year</t>
  </si>
  <si>
    <t>Primary energy saving per operating year</t>
  </si>
  <si>
    <t>Electrical energy produced from renewable non-fossil sources per operating year</t>
  </si>
  <si>
    <t xml:space="preserve">Thermal energy produced from renewable non-fossil sources per operating year </t>
  </si>
  <si>
    <t>Heat exchange and pumping TRM in Grugliasco and interconnection with Grugliasco and Beinasco</t>
  </si>
  <si>
    <t>Distributed thermal energy per operating year</t>
  </si>
  <si>
    <t>Cogeneration turboexpansion plant “Celsius”</t>
  </si>
  <si>
    <t xml:space="preserve">Net produced electricity from renewable non-fossil sources per operating year </t>
  </si>
  <si>
    <t xml:space="preserve">Cogeneration plant Torino Nord </t>
  </si>
  <si>
    <t>Electrical energy produced per operating year</t>
  </si>
  <si>
    <t>Thermal energy produced per operating year</t>
  </si>
  <si>
    <t>Cogeneration plant Moncalieri – GT2 RPW</t>
  </si>
  <si>
    <t>Electricity fed into the network per operating year</t>
  </si>
  <si>
    <t>Torino LED (I and II phases)</t>
  </si>
  <si>
    <t>Smart meters installed</t>
  </si>
  <si>
    <t>Percentage of smart meters on the total</t>
  </si>
  <si>
    <t>Electricity distribution Smart Metering 1G + 2G (Torino and Parma)</t>
  </si>
  <si>
    <t>2G smart meters installed</t>
  </si>
  <si>
    <r>
      <t>1G smart meters installed</t>
    </r>
    <r>
      <rPr>
        <vertAlign val="superscript"/>
        <sz val="8"/>
        <rFont val="Roboto Light"/>
      </rPr>
      <t>(1)</t>
    </r>
  </si>
  <si>
    <t>Total 2G smart meters installed</t>
  </si>
  <si>
    <t>Percentage 2G smart meters installed of total</t>
  </si>
  <si>
    <t>Replacement of gas distribution networks</t>
  </si>
  <si>
    <t>Piacenza district heating network, connection and pumping station at WTE Tecnoborgo (PC)</t>
  </si>
  <si>
    <t>Development of district heating network in Parma, Piacenza and Reggio Emilia</t>
  </si>
  <si>
    <t>Total volumes connected to Parma, Piacenza and Reggio Emilia</t>
  </si>
  <si>
    <t>Development of district heating networks in Parma (PR)</t>
  </si>
  <si>
    <t>Development of district heating networks in Torino (TO)</t>
  </si>
  <si>
    <t>Development of district heating networks in Reggio Emilia (RE)</t>
  </si>
  <si>
    <t>Heat exchange and pumping substation in Lucento</t>
  </si>
  <si>
    <t xml:space="preserve">Electrical energy produced from renewable non-fossil sources per operating year </t>
  </si>
  <si>
    <t>Sorted waste collection %</t>
  </si>
  <si>
    <t>Sorted waste collection - total per operating year</t>
  </si>
  <si>
    <t>Unsorted waste disposed of - total per operating year</t>
  </si>
  <si>
    <t>Development of separate waste collection services in historical areas</t>
  </si>
  <si>
    <t>Development of separate waste collection services in new areas</t>
  </si>
  <si>
    <t>Waste-derived fuel recovery per operating year</t>
  </si>
  <si>
    <t>Percentage of waste-derived fuel recovery per operating year</t>
  </si>
  <si>
    <t>Biowaste recovery to produce compost and biomethane - Ferrania (SV)</t>
  </si>
  <si>
    <t>Biowaste recovery to produce compost and biomethane - Santhià (TO)</t>
  </si>
  <si>
    <t>I.Blu-Selection plant in San Giorgio di Nogaro (UD)</t>
  </si>
  <si>
    <t>I.Blu-Recycling plant in Costa di Rovigo (RO)</t>
  </si>
  <si>
    <t>I.Blu-Recycling plant in San Giorgio di Nogaro (UD)</t>
  </si>
  <si>
    <t>Plastic sent for material recovery per operating year</t>
  </si>
  <si>
    <t>Blupolymer produced per operating year</t>
  </si>
  <si>
    <t>Bluair produced per operating year</t>
  </si>
  <si>
    <t>PAI Parma:  plastics, paper and cardboard selection plant</t>
  </si>
  <si>
    <t>Ratio of unsorted plastics (% of plastics treated)</t>
  </si>
  <si>
    <t>Ratio of unsorted paper (% of paper treated)</t>
  </si>
  <si>
    <t>Ratio of unsorted cardboard (% of cardboard treated)</t>
  </si>
  <si>
    <t>Plastics treated per operating year</t>
  </si>
  <si>
    <t>Paper and cardboard treated per operating year</t>
  </si>
  <si>
    <t>Circular economy</t>
  </si>
  <si>
    <t>Sustainable water and wastewater management</t>
  </si>
  <si>
    <t>Water network losses</t>
  </si>
  <si>
    <t>Volumes of water destined to irrigation re-usage / Volumes of total treated water</t>
  </si>
  <si>
    <t xml:space="preserve">Investments in sewage and wastewater treatment plants (Emilia and Liguria)  </t>
  </si>
  <si>
    <t xml:space="preserve">Investments in sewage and wastewater treatment plants (La Spezia-Liguria)  </t>
  </si>
  <si>
    <t>Percentage of installed smart meters on the total</t>
  </si>
  <si>
    <t>Smart meters installed - total</t>
  </si>
  <si>
    <t>Renewable energy</t>
  </si>
  <si>
    <t>Enìa Solaris photovoltaic plants near Brindisi</t>
  </si>
  <si>
    <t>Iren Energia hydroelectric plants</t>
  </si>
  <si>
    <t>Valle Orco hydroelectric plants</t>
  </si>
  <si>
    <t>VDE hydroelectric plants (Chiomonte-Susa) Repowering project</t>
  </si>
  <si>
    <t>Mini Hydro Fornace plant in Baiso (RE)</t>
  </si>
  <si>
    <t>Net produced electricity from renewable non-fossil sources per operating year</t>
  </si>
  <si>
    <t>Avoided GHG emissions from fossil (tCO2eq)</t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</si>
  <si>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</si>
  <si>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r>
      <t>Avoided GHG emissions from fossil (tCO2</t>
    </r>
    <r>
      <rPr>
        <vertAlign val="subscript"/>
        <sz val="8"/>
        <rFont val="Roboto Light"/>
      </rPr>
      <t>eq</t>
    </r>
    <r>
      <rPr>
        <sz val="8"/>
        <rFont val="Roboto Light"/>
      </rPr>
      <t xml:space="preserve">) </t>
    </r>
  </si>
  <si>
    <t>Average network losses</t>
  </si>
  <si>
    <t>Average network losses (% of underground network measured with planned inspection)</t>
  </si>
  <si>
    <t xml:space="preserve">Production of compost (% on organic waste in input) </t>
  </si>
  <si>
    <t>Production of biomethane</t>
  </si>
  <si>
    <t>Avoided GHG emissions from fossil sources per operating year (tCO2eq)</t>
  </si>
  <si>
    <t>Material recovery plants</t>
  </si>
  <si>
    <t>Quantity of waste treated in material recovery plants per operating year</t>
  </si>
  <si>
    <t>Treated population equivalent (potential) - total</t>
  </si>
  <si>
    <t>RES installed capacity</t>
  </si>
  <si>
    <t>Avoided GHG emissions from fossil sources per operating year by photovoltaic plant</t>
  </si>
  <si>
    <t>RES M&amp;A / Refinancing</t>
  </si>
  <si>
    <t>Smart metering - Electricity</t>
  </si>
  <si>
    <t>Investments in electrical grid</t>
  </si>
  <si>
    <t xml:space="preserve">Circular Economy M&amp;A / Refinancing </t>
  </si>
  <si>
    <t>Improvement works for La Spezia, Parma, Piacenza and Reggio Emilia plants</t>
  </si>
  <si>
    <t>Smart metering - IWS</t>
  </si>
  <si>
    <t>Waste-to-energy plant for heat production in Parma</t>
  </si>
  <si>
    <t>Waste-to-energy plant for heat production in Piacenza</t>
  </si>
  <si>
    <t>Heat storage facilities for district heating - Bit (TO)</t>
  </si>
  <si>
    <t>Heat storage facilities for district heating - Martinetto (TO)</t>
  </si>
  <si>
    <t>Heat storage facilities for district heating - Mirafiori Nord (TO)</t>
  </si>
  <si>
    <t>Heat storage facilities for district heating - San Salvario (TO)</t>
  </si>
  <si>
    <t>Plastic recovered per operating year</t>
  </si>
  <si>
    <t>Development of separate waste collection services in the Emilia + Torino area</t>
  </si>
  <si>
    <t>Revamping of the Saliceti plant owned by the company Recos (WDF recovery)</t>
  </si>
  <si>
    <t>Sewage system</t>
  </si>
  <si>
    <t>Water treatment plants</t>
  </si>
  <si>
    <t>Mini Hydro in La Loggia (TO)</t>
  </si>
  <si>
    <t>Hydroelectric investments - Iren Acqua</t>
  </si>
  <si>
    <t xml:space="preserve">Photovoltaic plants owned by the company "Varsi" </t>
  </si>
  <si>
    <t xml:space="preserve">Photovoltaic plants owned by the company "Greensource" </t>
  </si>
  <si>
    <t>Development of new photovoltaic systems</t>
  </si>
  <si>
    <t>E-mobility initiatives at Iren sites</t>
  </si>
  <si>
    <t xml:space="preserve">Smart metering (Emilia and Liguria) - Gas distribution </t>
  </si>
  <si>
    <t>XS2065601937
XS2275029085
XS2752472436</t>
  </si>
  <si>
    <t>Improvement works of Genova wastewater treatment plants</t>
  </si>
  <si>
    <t>Improvement works of Piacenza wastewater treatment plants</t>
  </si>
  <si>
    <t>Improvement works of Parma wastewater treatment plants</t>
  </si>
  <si>
    <t>M&amp;A /Refinancing IWS</t>
  </si>
  <si>
    <t>Improvement works of Reggio Emilia wastewater treatment plants</t>
  </si>
  <si>
    <t>XS2065601937
XS2275029085
XS2065601937
XS2752472436</t>
  </si>
  <si>
    <r>
      <t>Avoided GHG emissions from fossil sources per operating year (tCO2</t>
    </r>
    <r>
      <rPr>
        <vertAlign val="subscript"/>
        <sz val="8"/>
        <rFont val="Roboto Light"/>
      </rPr>
      <t>eq</t>
    </r>
    <r>
      <rPr>
        <sz val="8"/>
        <rFont val="Roboto Light"/>
      </rPr>
      <t>)</t>
    </r>
  </si>
  <si>
    <t>Clean transportation</t>
  </si>
  <si>
    <t>Photovoltaic plants - Municipality of Troia (FG)</t>
  </si>
  <si>
    <t>(1) The project to install 1G smart meters ended in 2020 and the project to gradually replace 1G smart meters with next-generation 2G smart meters has begun. Therefore, starting in 2021, there will be a decrease in the number of 1G meters offset by the number of 2G meters reported in detail</t>
  </si>
  <si>
    <t>Note that, at maturity (on 19/09/2025), Green Bond XS1881533563 (GB2) was refunded nominal amount for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</si>
</sst>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  <numFmt numFmtId="166" formatCode="_-* #,##0_-;\-* #,##0_-;_-* &quot;-&quot;??_-;_-@_-"/>
  </numFmts>
  <fonts count="14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indexed="8"/>
      <name val="Calibri"/>
      <family val="2"/>
      <charset val="1"/>
    </font>
    <font>
      <sz val="10"/>
      <color theme="1"/>
      <name val="Calibri Light"/>
      <family val="2"/>
    </font>
    <font>
      <sz val="10"/>
      <name val="Arial"/>
      <family val="2"/>
    </font>
    <font>
      <sz val="11"/>
      <color theme="0"/>
      <name val="Trebuchet MS"/>
      <family val="2"/>
      <scheme val="minor"/>
    </font>
    <font>
      <sz val="8"/>
      <name val="Trebuchet MS"/>
      <family val="2"/>
      <scheme val="minor"/>
    </font>
    <font>
      <b/>
      <sz val="8"/>
      <name val="Roboto Light"/>
    </font>
    <font>
      <sz val="8"/>
      <name val="Roboto Light"/>
    </font>
    <font>
      <vertAlign val="superscript"/>
      <sz val="8"/>
      <name val="Roboto Light"/>
    </font>
    <font>
      <vertAlign val="subscript"/>
      <sz val="8"/>
      <name val="Roboto Light"/>
    </font>
    <font>
      <b/>
      <sz val="10"/>
      <name val="Roboto Light"/>
    </font>
    <font>
      <b/>
      <sz val="12"/>
      <name val="Roboto Light"/>
    </font>
    <font>
      <b/>
      <sz val="14"/>
      <name val="Roboto Light"/>
    </font>
  </fonts>
  <fills count="7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E2F9FE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165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8" fillId="6" borderId="2" xfId="11" applyFont="1" applyFill="1" applyBorder="1" applyAlignment="1">
      <alignment vertical="center" wrapText="1"/>
    </xf>
    <xf numFmtId="0" fontId="8" fillId="6" borderId="2" xfId="11" applyFont="1" applyFill="1" applyBorder="1" applyAlignment="1">
      <alignment horizontal="center" vertical="center" wrapText="1"/>
    </xf>
    <xf numFmtId="0" fontId="8" fillId="0" borderId="1" xfId="11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center" vertical="center" wrapText="1"/>
    </xf>
    <xf numFmtId="3" fontId="8" fillId="0" borderId="3" xfId="11" applyNumberFormat="1" applyFont="1" applyFill="1" applyBorder="1" applyAlignment="1">
      <alignment vertical="center" wrapText="1"/>
    </xf>
    <xf numFmtId="3" fontId="8" fillId="0" borderId="1" xfId="11" applyNumberFormat="1" applyFont="1" applyFill="1" applyBorder="1" applyAlignment="1">
      <alignment vertical="center" wrapText="1"/>
    </xf>
    <xf numFmtId="0" fontId="8" fillId="0" borderId="2" xfId="11" applyFont="1" applyFill="1" applyBorder="1" applyAlignment="1">
      <alignment vertical="center" wrapText="1"/>
    </xf>
    <xf numFmtId="0" fontId="8" fillId="0" borderId="2" xfId="11" applyFont="1" applyFill="1" applyBorder="1" applyAlignment="1">
      <alignment horizontal="center" vertical="center" wrapText="1"/>
    </xf>
    <xf numFmtId="3" fontId="8" fillId="0" borderId="4" xfId="11" applyNumberFormat="1" applyFont="1" applyFill="1" applyBorder="1" applyAlignment="1">
      <alignment vertical="center" wrapText="1"/>
    </xf>
    <xf numFmtId="0" fontId="8" fillId="0" borderId="3" xfId="11" applyFont="1" applyFill="1" applyBorder="1" applyAlignment="1">
      <alignment horizontal="left" vertical="center"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4" xfId="11" applyFont="1" applyFill="1" applyBorder="1" applyAlignment="1">
      <alignment vertical="center" wrapText="1"/>
    </xf>
    <xf numFmtId="0" fontId="8" fillId="6" borderId="1" xfId="11" applyFont="1" applyFill="1" applyBorder="1" applyAlignment="1">
      <alignment vertical="center" wrapText="1"/>
    </xf>
    <xf numFmtId="0" fontId="8" fillId="6" borderId="8" xfId="11" applyFont="1" applyFill="1" applyBorder="1" applyAlignment="1">
      <alignment horizontal="left" vertical="center" wrapText="1"/>
    </xf>
    <xf numFmtId="9" fontId="8" fillId="0" borderId="1" xfId="9" applyFont="1" applyFill="1" applyBorder="1" applyAlignment="1">
      <alignment vertical="center" wrapText="1"/>
    </xf>
    <xf numFmtId="9" fontId="8" fillId="0" borderId="4" xfId="9" applyFont="1" applyFill="1" applyBorder="1" applyAlignment="1">
      <alignment vertical="center" wrapText="1"/>
    </xf>
    <xf numFmtId="9" fontId="8" fillId="0" borderId="1" xfId="11" applyNumberFormat="1" applyFont="1" applyFill="1" applyBorder="1" applyAlignment="1">
      <alignment vertical="center" wrapText="1"/>
    </xf>
    <xf numFmtId="9" fontId="8" fillId="0" borderId="2" xfId="11" applyNumberFormat="1" applyFont="1" applyFill="1" applyBorder="1" applyAlignment="1">
      <alignment vertical="center" wrapText="1"/>
    </xf>
    <xf numFmtId="3" fontId="8" fillId="0" borderId="3" xfId="9" applyNumberFormat="1" applyFont="1" applyFill="1" applyBorder="1" applyAlignment="1">
      <alignment vertical="center" wrapText="1"/>
    </xf>
    <xf numFmtId="9" fontId="8" fillId="0" borderId="3" xfId="9" applyFont="1" applyFill="1" applyBorder="1" applyAlignment="1">
      <alignment vertical="center" wrapText="1"/>
    </xf>
    <xf numFmtId="3" fontId="8" fillId="0" borderId="2" xfId="11" applyNumberFormat="1" applyFont="1" applyFill="1" applyBorder="1" applyAlignment="1">
      <alignment horizontal="right" vertical="center" wrapText="1"/>
    </xf>
    <xf numFmtId="9" fontId="8" fillId="0" borderId="2" xfId="9" applyFont="1" applyFill="1" applyBorder="1" applyAlignment="1">
      <alignment horizontal="right" vertical="center" wrapText="1"/>
    </xf>
    <xf numFmtId="3" fontId="8" fillId="0" borderId="6" xfId="11" applyNumberFormat="1" applyFont="1" applyFill="1" applyBorder="1" applyAlignment="1">
      <alignment vertical="center" wrapText="1"/>
    </xf>
    <xf numFmtId="9" fontId="8" fillId="0" borderId="2" xfId="9" applyFont="1" applyFill="1" applyBorder="1" applyAlignment="1">
      <alignment vertical="center" wrapText="1"/>
    </xf>
    <xf numFmtId="0" fontId="8" fillId="0" borderId="15" xfId="11" applyFont="1" applyFill="1" applyBorder="1" applyAlignment="1">
      <alignment vertical="center" wrapText="1"/>
    </xf>
    <xf numFmtId="9" fontId="8" fillId="0" borderId="15" xfId="9" applyFont="1" applyFill="1" applyBorder="1" applyAlignment="1">
      <alignment vertical="center" wrapText="1"/>
    </xf>
    <xf numFmtId="3" fontId="8" fillId="0" borderId="15" xfId="11" applyNumberFormat="1" applyFont="1" applyFill="1" applyBorder="1" applyAlignment="1">
      <alignment vertical="center" wrapText="1"/>
    </xf>
    <xf numFmtId="3" fontId="8" fillId="0" borderId="2" xfId="9" applyNumberFormat="1" applyFont="1" applyFill="1" applyBorder="1" applyAlignment="1">
      <alignment vertical="center" wrapText="1"/>
    </xf>
    <xf numFmtId="3" fontId="8" fillId="0" borderId="12" xfId="11" applyNumberFormat="1" applyFont="1" applyFill="1" applyBorder="1" applyAlignment="1">
      <alignment vertical="center" wrapText="1"/>
    </xf>
    <xf numFmtId="0" fontId="8" fillId="6" borderId="4" xfId="11" applyFont="1" applyFill="1" applyBorder="1" applyAlignment="1">
      <alignment horizontal="center" vertical="center" wrapText="1"/>
    </xf>
    <xf numFmtId="0" fontId="8" fillId="6" borderId="3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center" vertical="center" wrapText="1"/>
    </xf>
    <xf numFmtId="0" fontId="8" fillId="6" borderId="6" xfId="11" applyFont="1" applyFill="1" applyBorder="1" applyAlignment="1">
      <alignment horizontal="center" vertical="center" wrapText="1"/>
    </xf>
    <xf numFmtId="9" fontId="8" fillId="6" borderId="1" xfId="9" applyFont="1" applyFill="1" applyBorder="1" applyAlignment="1">
      <alignment vertical="center" wrapText="1"/>
    </xf>
    <xf numFmtId="9" fontId="8" fillId="6" borderId="4" xfId="9" applyFont="1" applyFill="1" applyBorder="1" applyAlignment="1">
      <alignment vertical="center" wrapText="1"/>
    </xf>
    <xf numFmtId="3" fontId="8" fillId="6" borderId="3" xfId="11" applyNumberFormat="1" applyFont="1" applyFill="1" applyBorder="1" applyAlignment="1">
      <alignment vertical="center" wrapText="1"/>
    </xf>
    <xf numFmtId="9" fontId="8" fillId="6" borderId="1" xfId="11" applyNumberFormat="1" applyFont="1" applyFill="1" applyBorder="1" applyAlignment="1">
      <alignment vertical="center" wrapText="1"/>
    </xf>
    <xf numFmtId="9" fontId="8" fillId="6" borderId="2" xfId="11" applyNumberFormat="1" applyFont="1" applyFill="1" applyBorder="1" applyAlignment="1">
      <alignment vertical="center" wrapText="1"/>
    </xf>
    <xf numFmtId="3" fontId="8" fillId="6" borderId="1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vertical="center" wrapText="1"/>
    </xf>
    <xf numFmtId="3" fontId="8" fillId="6" borderId="3" xfId="9" applyNumberFormat="1" applyFont="1" applyFill="1" applyBorder="1" applyAlignment="1">
      <alignment vertical="center" wrapText="1"/>
    </xf>
    <xf numFmtId="9" fontId="8" fillId="6" borderId="3" xfId="9" applyFont="1" applyFill="1" applyBorder="1" applyAlignment="1">
      <alignment vertical="center" wrapText="1"/>
    </xf>
    <xf numFmtId="3" fontId="8" fillId="6" borderId="4" xfId="11" applyNumberFormat="1" applyFont="1" applyFill="1" applyBorder="1" applyAlignment="1">
      <alignment vertical="center" wrapText="1"/>
    </xf>
    <xf numFmtId="3" fontId="8" fillId="6" borderId="6" xfId="11" applyNumberFormat="1" applyFont="1" applyFill="1" applyBorder="1" applyAlignment="1">
      <alignment vertical="center" wrapText="1"/>
    </xf>
    <xf numFmtId="3" fontId="8" fillId="6" borderId="2" xfId="11" applyNumberFormat="1" applyFont="1" applyFill="1" applyBorder="1" applyAlignment="1">
      <alignment horizontal="right" vertical="center" wrapText="1"/>
    </xf>
    <xf numFmtId="9" fontId="8" fillId="6" borderId="2" xfId="9" applyFont="1" applyFill="1" applyBorder="1" applyAlignment="1">
      <alignment horizontal="right" vertical="center" wrapText="1"/>
    </xf>
    <xf numFmtId="0" fontId="8" fillId="6" borderId="9" xfId="11" applyFont="1" applyFill="1" applyBorder="1" applyAlignment="1">
      <alignment horizontal="center" vertical="center" wrapText="1"/>
    </xf>
    <xf numFmtId="0" fontId="8" fillId="6" borderId="10" xfId="11" applyFont="1" applyFill="1" applyBorder="1" applyAlignment="1">
      <alignment horizontal="center" vertical="center" wrapText="1"/>
    </xf>
    <xf numFmtId="0" fontId="8" fillId="6" borderId="11" xfId="11" applyFont="1" applyFill="1" applyBorder="1" applyAlignment="1">
      <alignment horizontal="center" vertical="center" wrapText="1"/>
    </xf>
    <xf numFmtId="0" fontId="8" fillId="6" borderId="12" xfId="11" applyFont="1" applyFill="1" applyBorder="1" applyAlignment="1">
      <alignment horizontal="center" vertical="center" wrapText="1"/>
    </xf>
    <xf numFmtId="0" fontId="8" fillId="6" borderId="15" xfId="11" applyFont="1" applyFill="1" applyBorder="1" applyAlignment="1">
      <alignment vertical="center" wrapText="1"/>
    </xf>
    <xf numFmtId="3" fontId="8" fillId="6" borderId="2" xfId="9" applyNumberFormat="1" applyFont="1" applyFill="1" applyBorder="1" applyAlignment="1">
      <alignment vertical="center" wrapText="1"/>
    </xf>
    <xf numFmtId="9" fontId="8" fillId="6" borderId="2" xfId="9" applyFont="1" applyFill="1" applyBorder="1" applyAlignment="1">
      <alignment vertical="center" wrapText="1"/>
    </xf>
    <xf numFmtId="3" fontId="8" fillId="6" borderId="12" xfId="11" applyNumberFormat="1" applyFont="1" applyFill="1" applyBorder="1" applyAlignment="1">
      <alignment vertical="center" wrapText="1"/>
    </xf>
    <xf numFmtId="9" fontId="8" fillId="6" borderId="15" xfId="9" applyFont="1" applyFill="1" applyBorder="1" applyAlignment="1">
      <alignment vertical="center" wrapText="1"/>
    </xf>
    <xf numFmtId="3" fontId="8" fillId="6" borderId="15" xfId="11" applyNumberFormat="1" applyFont="1" applyFill="1" applyBorder="1" applyAlignment="1">
      <alignment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8" fillId="0" borderId="21" xfId="11" applyFont="1" applyFill="1" applyBorder="1" applyAlignment="1">
      <alignment horizontal="center" vertical="center" wrapText="1"/>
    </xf>
    <xf numFmtId="0" fontId="7" fillId="0" borderId="21" xfId="10" applyFont="1" applyFill="1" applyBorder="1" applyAlignment="1">
      <alignment horizontal="center" vertical="center" wrapText="1"/>
    </xf>
    <xf numFmtId="0" fontId="7" fillId="0" borderId="12" xfId="10" applyFont="1" applyFill="1" applyBorder="1" applyAlignment="1">
      <alignment horizontal="center" vertical="center" wrapText="1"/>
    </xf>
    <xf numFmtId="0" fontId="7" fillId="0" borderId="22" xfId="10" applyFont="1" applyFill="1" applyBorder="1" applyAlignment="1">
      <alignment horizontal="center" vertical="center" wrapText="1"/>
    </xf>
    <xf numFmtId="9" fontId="8" fillId="6" borderId="9" xfId="9" applyFont="1" applyFill="1" applyBorder="1" applyAlignment="1">
      <alignment vertical="center" wrapText="1"/>
    </xf>
    <xf numFmtId="9" fontId="8" fillId="6" borderId="23" xfId="9" applyFont="1" applyFill="1" applyBorder="1" applyAlignment="1">
      <alignment vertical="center" wrapText="1"/>
    </xf>
    <xf numFmtId="3" fontId="8" fillId="6" borderId="11" xfId="11" applyNumberFormat="1" applyFont="1" applyFill="1" applyBorder="1" applyAlignment="1">
      <alignment vertical="center" wrapText="1"/>
    </xf>
    <xf numFmtId="9" fontId="8" fillId="6" borderId="9" xfId="11" applyNumberFormat="1" applyFont="1" applyFill="1" applyBorder="1" applyAlignment="1">
      <alignment vertical="center" wrapText="1"/>
    </xf>
    <xf numFmtId="9" fontId="8" fillId="6" borderId="10" xfId="11" applyNumberFormat="1" applyFont="1" applyFill="1" applyBorder="1" applyAlignment="1">
      <alignment vertical="center" wrapText="1"/>
    </xf>
    <xf numFmtId="3" fontId="8" fillId="6" borderId="9" xfId="11" applyNumberFormat="1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vertical="center" wrapText="1"/>
    </xf>
    <xf numFmtId="3" fontId="8" fillId="6" borderId="11" xfId="9" applyNumberFormat="1" applyFont="1" applyFill="1" applyBorder="1" applyAlignment="1">
      <alignment vertical="center" wrapText="1"/>
    </xf>
    <xf numFmtId="9" fontId="8" fillId="6" borderId="11" xfId="9" applyFont="1" applyFill="1" applyBorder="1" applyAlignment="1">
      <alignment vertical="center" wrapText="1"/>
    </xf>
    <xf numFmtId="3" fontId="8" fillId="6" borderId="10" xfId="11" applyNumberFormat="1" applyFont="1" applyFill="1" applyBorder="1" applyAlignment="1">
      <alignment horizontal="right" vertical="center" wrapText="1"/>
    </xf>
    <xf numFmtId="9" fontId="8" fillId="6" borderId="10" xfId="9" applyFont="1" applyFill="1" applyBorder="1" applyAlignment="1">
      <alignment horizontal="right" vertical="center" wrapText="1"/>
    </xf>
    <xf numFmtId="3" fontId="8" fillId="6" borderId="23" xfId="11" applyNumberFormat="1" applyFont="1" applyFill="1" applyBorder="1" applyAlignment="1">
      <alignment vertical="center" wrapText="1"/>
    </xf>
    <xf numFmtId="9" fontId="8" fillId="6" borderId="10" xfId="9" applyFont="1" applyFill="1" applyBorder="1" applyAlignment="1">
      <alignment vertical="center" wrapText="1"/>
    </xf>
    <xf numFmtId="3" fontId="8" fillId="6" borderId="24" xfId="11" applyNumberFormat="1" applyFont="1" applyFill="1" applyBorder="1" applyAlignment="1">
      <alignment vertical="center" wrapText="1"/>
    </xf>
    <xf numFmtId="3" fontId="8" fillId="6" borderId="10" xfId="9" applyNumberFormat="1" applyFont="1" applyFill="1" applyBorder="1" applyAlignment="1">
      <alignment vertical="center" wrapText="1"/>
    </xf>
    <xf numFmtId="3" fontId="8" fillId="6" borderId="22" xfId="11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8" fillId="5" borderId="0" xfId="0" applyFont="1" applyFill="1"/>
    <xf numFmtId="0" fontId="8" fillId="4" borderId="0" xfId="0" applyFont="1" applyFill="1"/>
    <xf numFmtId="3" fontId="8" fillId="0" borderId="1" xfId="0" applyNumberFormat="1" applyFont="1" applyBorder="1" applyAlignment="1">
      <alignment horizontal="right" vertical="center"/>
    </xf>
    <xf numFmtId="3" fontId="8" fillId="6" borderId="1" xfId="0" applyNumberFormat="1" applyFont="1" applyFill="1" applyBorder="1" applyAlignment="1">
      <alignment horizontal="right" vertical="center"/>
    </xf>
    <xf numFmtId="3" fontId="8" fillId="6" borderId="9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166" fontId="8" fillId="6" borderId="1" xfId="15" applyNumberFormat="1" applyFont="1" applyFill="1" applyBorder="1" applyAlignment="1">
      <alignment vertical="center" wrapText="1"/>
    </xf>
    <xf numFmtId="166" fontId="8" fillId="0" borderId="1" xfId="15" applyNumberFormat="1" applyFont="1" applyFill="1" applyBorder="1" applyAlignment="1">
      <alignment vertical="center" wrapText="1"/>
    </xf>
    <xf numFmtId="166" fontId="8" fillId="6" borderId="9" xfId="15" applyNumberFormat="1" applyFont="1" applyFill="1" applyBorder="1" applyAlignment="1">
      <alignment vertical="center" wrapText="1"/>
    </xf>
    <xf numFmtId="166" fontId="8" fillId="6" borderId="2" xfId="15" applyNumberFormat="1" applyFont="1" applyFill="1" applyBorder="1" applyAlignment="1">
      <alignment vertical="center" wrapText="1"/>
    </xf>
    <xf numFmtId="166" fontId="8" fillId="0" borderId="2" xfId="15" applyNumberFormat="1" applyFont="1" applyFill="1" applyBorder="1" applyAlignment="1">
      <alignment vertical="center" wrapText="1"/>
    </xf>
    <xf numFmtId="166" fontId="8" fillId="6" borderId="10" xfId="15" applyNumberFormat="1" applyFont="1" applyFill="1" applyBorder="1" applyAlignment="1">
      <alignment vertical="center" wrapText="1"/>
    </xf>
    <xf numFmtId="0" fontId="8" fillId="6" borderId="3" xfId="11" applyFont="1" applyFill="1" applyBorder="1" applyAlignment="1">
      <alignment vertical="center" wrapText="1"/>
    </xf>
    <xf numFmtId="0" fontId="8" fillId="0" borderId="6" xfId="11" applyFont="1" applyFill="1" applyBorder="1" applyAlignment="1">
      <alignment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7" xfId="11" applyFont="1" applyFill="1" applyBorder="1" applyAlignment="1">
      <alignment horizontal="left" vertical="center" wrapText="1"/>
    </xf>
    <xf numFmtId="0" fontId="8" fillId="0" borderId="12" xfId="11" applyFont="1" applyFill="1" applyBorder="1" applyAlignment="1">
      <alignment vertical="center" wrapText="1"/>
    </xf>
    <xf numFmtId="0" fontId="8" fillId="0" borderId="1" xfId="11" applyFont="1" applyFill="1" applyBorder="1" applyAlignment="1">
      <alignment horizontal="left" vertical="center" wrapText="1"/>
    </xf>
    <xf numFmtId="0" fontId="8" fillId="6" borderId="4" xfId="11" applyFont="1" applyFill="1" applyBorder="1" applyAlignment="1">
      <alignment vertical="center" wrapText="1"/>
    </xf>
    <xf numFmtId="0" fontId="8" fillId="0" borderId="4" xfId="11" applyFont="1" applyFill="1" applyBorder="1" applyAlignment="1">
      <alignment horizontal="left" vertical="center" wrapText="1"/>
    </xf>
    <xf numFmtId="3" fontId="8" fillId="0" borderId="7" xfId="11" applyNumberFormat="1" applyFont="1" applyFill="1" applyBorder="1" applyAlignment="1">
      <alignment vertical="center" wrapText="1"/>
    </xf>
    <xf numFmtId="3" fontId="8" fillId="6" borderId="7" xfId="11" applyNumberFormat="1" applyFont="1" applyFill="1" applyBorder="1" applyAlignment="1">
      <alignment vertical="center" wrapText="1"/>
    </xf>
    <xf numFmtId="3" fontId="8" fillId="6" borderId="28" xfId="11" applyNumberFormat="1" applyFont="1" applyFill="1" applyBorder="1" applyAlignment="1">
      <alignment vertical="center" wrapText="1"/>
    </xf>
    <xf numFmtId="4" fontId="8" fillId="6" borderId="9" xfId="11" applyNumberFormat="1" applyFont="1" applyFill="1" applyBorder="1" applyAlignment="1">
      <alignment vertical="center" wrapText="1"/>
    </xf>
    <xf numFmtId="10" fontId="8" fillId="6" borderId="11" xfId="9" applyNumberFormat="1" applyFont="1" applyFill="1" applyBorder="1" applyAlignment="1">
      <alignment vertical="center" wrapText="1"/>
    </xf>
    <xf numFmtId="9" fontId="8" fillId="0" borderId="23" xfId="9" applyFont="1" applyFill="1" applyBorder="1" applyAlignment="1">
      <alignment vertical="center" wrapText="1"/>
    </xf>
    <xf numFmtId="3" fontId="8" fillId="0" borderId="11" xfId="11" applyNumberFormat="1" applyFont="1" applyFill="1" applyBorder="1" applyAlignment="1">
      <alignment vertical="center" wrapText="1"/>
    </xf>
    <xf numFmtId="9" fontId="8" fillId="0" borderId="9" xfId="11" applyNumberFormat="1" applyFont="1" applyFill="1" applyBorder="1" applyAlignment="1">
      <alignment vertical="center" wrapText="1"/>
    </xf>
    <xf numFmtId="9" fontId="8" fillId="0" borderId="10" xfId="11" applyNumberFormat="1" applyFont="1" applyFill="1" applyBorder="1" applyAlignment="1">
      <alignment vertical="center" wrapText="1"/>
    </xf>
    <xf numFmtId="3" fontId="8" fillId="0" borderId="9" xfId="11" applyNumberFormat="1" applyFont="1" applyFill="1" applyBorder="1" applyAlignment="1">
      <alignment vertical="center" wrapText="1"/>
    </xf>
    <xf numFmtId="3" fontId="8" fillId="0" borderId="10" xfId="11" applyNumberFormat="1" applyFont="1" applyFill="1" applyBorder="1" applyAlignment="1">
      <alignment vertical="center" wrapText="1"/>
    </xf>
    <xf numFmtId="9" fontId="8" fillId="0" borderId="9" xfId="9" applyFont="1" applyFill="1" applyBorder="1" applyAlignment="1">
      <alignment vertical="center" wrapText="1"/>
    </xf>
    <xf numFmtId="3" fontId="8" fillId="0" borderId="11" xfId="9" applyNumberFormat="1" applyFont="1" applyFill="1" applyBorder="1" applyAlignment="1">
      <alignment vertical="center" wrapText="1"/>
    </xf>
    <xf numFmtId="9" fontId="8" fillId="0" borderId="11" xfId="9" applyFont="1" applyFill="1" applyBorder="1" applyAlignment="1">
      <alignment vertical="center" wrapText="1"/>
    </xf>
    <xf numFmtId="3" fontId="8" fillId="0" borderId="10" xfId="11" applyNumberFormat="1" applyFont="1" applyFill="1" applyBorder="1" applyAlignment="1">
      <alignment horizontal="right" vertical="center" wrapText="1"/>
    </xf>
    <xf numFmtId="9" fontId="8" fillId="0" borderId="10" xfId="9" applyFont="1" applyFill="1" applyBorder="1" applyAlignment="1">
      <alignment horizontal="right" vertical="center" wrapText="1"/>
    </xf>
    <xf numFmtId="3" fontId="8" fillId="0" borderId="23" xfId="11" applyNumberFormat="1" applyFont="1" applyFill="1" applyBorder="1" applyAlignment="1">
      <alignment vertical="center" wrapText="1"/>
    </xf>
    <xf numFmtId="3" fontId="8" fillId="0" borderId="22" xfId="11" applyNumberFormat="1" applyFont="1" applyFill="1" applyBorder="1" applyAlignment="1">
      <alignment vertical="center" wrapText="1"/>
    </xf>
    <xf numFmtId="9" fontId="8" fillId="0" borderId="10" xfId="9" applyFont="1" applyFill="1" applyBorder="1" applyAlignment="1">
      <alignment vertical="center" wrapText="1"/>
    </xf>
    <xf numFmtId="3" fontId="8" fillId="0" borderId="24" xfId="11" applyNumberFormat="1" applyFont="1" applyFill="1" applyBorder="1" applyAlignment="1">
      <alignment vertical="center" wrapText="1"/>
    </xf>
    <xf numFmtId="166" fontId="8" fillId="0" borderId="9" xfId="15" applyNumberFormat="1" applyFont="1" applyFill="1" applyBorder="1" applyAlignment="1">
      <alignment vertical="center" wrapText="1"/>
    </xf>
    <xf numFmtId="166" fontId="8" fillId="0" borderId="10" xfId="15" applyNumberFormat="1" applyFont="1" applyFill="1" applyBorder="1" applyAlignment="1">
      <alignment vertical="center" wrapText="1"/>
    </xf>
    <xf numFmtId="4" fontId="8" fillId="0" borderId="9" xfId="11" applyNumberFormat="1" applyFont="1" applyFill="1" applyBorder="1" applyAlignment="1">
      <alignment vertical="center" wrapText="1"/>
    </xf>
    <xf numFmtId="10" fontId="8" fillId="0" borderId="11" xfId="9" applyNumberFormat="1" applyFont="1" applyFill="1" applyBorder="1" applyAlignment="1">
      <alignment vertical="center" wrapText="1"/>
    </xf>
    <xf numFmtId="3" fontId="8" fillId="0" borderId="10" xfId="9" applyNumberFormat="1" applyFont="1" applyFill="1" applyBorder="1" applyAlignment="1">
      <alignment vertical="center" wrapText="1"/>
    </xf>
    <xf numFmtId="3" fontId="8" fillId="0" borderId="9" xfId="0" applyNumberFormat="1" applyFont="1" applyBorder="1" applyAlignment="1">
      <alignment horizontal="right" vertical="center"/>
    </xf>
    <xf numFmtId="3" fontId="8" fillId="0" borderId="28" xfId="11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6" borderId="12" xfId="11" applyFont="1" applyFill="1" applyBorder="1" applyAlignment="1">
      <alignment horizontal="left" vertical="center" wrapText="1"/>
    </xf>
    <xf numFmtId="0" fontId="8" fillId="0" borderId="12" xfId="11" applyFont="1" applyFill="1" applyBorder="1" applyAlignment="1">
      <alignment horizontal="left" vertical="center" wrapText="1"/>
    </xf>
    <xf numFmtId="0" fontId="7" fillId="6" borderId="25" xfId="11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8" fillId="6" borderId="4" xfId="11" applyFont="1" applyFill="1" applyBorder="1" applyAlignment="1">
      <alignment horizontal="left" vertical="center" wrapText="1"/>
    </xf>
    <xf numFmtId="0" fontId="8" fillId="6" borderId="2" xfId="11" applyFont="1" applyFill="1" applyBorder="1" applyAlignment="1">
      <alignment horizontal="left" vertical="center" wrapText="1"/>
    </xf>
    <xf numFmtId="0" fontId="8" fillId="6" borderId="3" xfId="11" applyFont="1" applyFill="1" applyBorder="1" applyAlignment="1">
      <alignment horizontal="left" vertical="center" wrapText="1"/>
    </xf>
    <xf numFmtId="0" fontId="8" fillId="6" borderId="1" xfId="11" applyFont="1" applyFill="1" applyBorder="1" applyAlignment="1">
      <alignment horizontal="left" vertical="center" wrapText="1"/>
    </xf>
    <xf numFmtId="0" fontId="8" fillId="0" borderId="18" xfId="11" applyFont="1" applyFill="1" applyBorder="1" applyAlignment="1">
      <alignment horizontal="center" vertical="center" wrapText="1"/>
    </xf>
    <xf numFmtId="0" fontId="8" fillId="0" borderId="17" xfId="11" applyFont="1" applyFill="1" applyBorder="1" applyAlignment="1">
      <alignment horizontal="center" vertical="center" wrapText="1"/>
    </xf>
    <xf numFmtId="0" fontId="8" fillId="0" borderId="16" xfId="11" applyFont="1" applyFill="1" applyBorder="1" applyAlignment="1">
      <alignment horizontal="center" vertical="center" wrapText="1"/>
    </xf>
    <xf numFmtId="0" fontId="7" fillId="6" borderId="25" xfId="11" applyFont="1" applyFill="1" applyBorder="1" applyAlignment="1">
      <alignment vertical="center"/>
    </xf>
    <xf numFmtId="0" fontId="8" fillId="6" borderId="5" xfId="11" applyFont="1" applyFill="1" applyBorder="1" applyAlignment="1">
      <alignment horizontal="left" vertical="center" wrapText="1"/>
    </xf>
    <xf numFmtId="0" fontId="8" fillId="6" borderId="7" xfId="1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9" xfId="11" applyFont="1" applyFill="1" applyBorder="1" applyAlignment="1">
      <alignment wrapText="1"/>
    </xf>
    <xf numFmtId="0" fontId="8" fillId="6" borderId="6" xfId="11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0" borderId="26" xfId="11" applyFont="1" applyFill="1" applyBorder="1" applyAlignment="1">
      <alignment horizontal="center" vertical="center" wrapText="1"/>
    </xf>
    <xf numFmtId="0" fontId="8" fillId="0" borderId="19" xfId="11" applyFont="1" applyFill="1" applyBorder="1" applyAlignment="1">
      <alignment horizontal="center" vertical="center" wrapText="1"/>
    </xf>
    <xf numFmtId="0" fontId="8" fillId="0" borderId="20" xfId="11" applyFont="1" applyFill="1" applyBorder="1" applyAlignment="1">
      <alignment horizontal="center" vertical="center" wrapText="1"/>
    </xf>
    <xf numFmtId="0" fontId="8" fillId="6" borderId="27" xfId="11" applyFont="1" applyFill="1" applyBorder="1" applyAlignment="1">
      <alignment horizontal="left" vertical="center" wrapText="1"/>
    </xf>
    <xf numFmtId="0" fontId="8" fillId="6" borderId="13" xfId="11" applyFont="1" applyFill="1" applyBorder="1" applyAlignment="1">
      <alignment horizontal="left" vertical="center" wrapText="1"/>
    </xf>
    <xf numFmtId="0" fontId="8" fillId="6" borderId="14" xfId="11" applyFont="1" applyFill="1" applyBorder="1" applyAlignment="1">
      <alignment horizontal="left" vertical="center" wrapText="1"/>
    </xf>
  </cellXfs>
  <cellStyles count="16">
    <cellStyle name="40% - Colore 4" xfId="11" builtinId="43"/>
    <cellStyle name="Colore 4" xfId="10" builtinId="41"/>
    <cellStyle name="Excel Built-in Normal" xfId="3" xr:uid="{D1BA4A4E-827E-4DFF-B4A7-C9AFF56CE035}"/>
    <cellStyle name="Migliaia" xfId="15" builtinId="3"/>
    <cellStyle name="Migliaia 2" xfId="2" xr:uid="{76446AD0-FA33-4F44-89AF-76DAAA972DA7}"/>
    <cellStyle name="Migliaia 2 2" xfId="7" xr:uid="{323B6C5F-1CB0-429B-8B79-50CBC9FCC2EF}"/>
    <cellStyle name="Migliaia 2 3" xfId="8" xr:uid="{AB1E0433-7A4B-4B22-A90A-593ECAA6EF43}"/>
    <cellStyle name="Migliaia 3" xfId="4" xr:uid="{C7716CD5-AD15-45F8-AF04-DD8F7C09C6CA}"/>
    <cellStyle name="Migliaia 4" xfId="5" xr:uid="{FCCF9113-7A1E-4E68-B149-092E7BF2484A}"/>
    <cellStyle name="Normale" xfId="0" builtinId="0"/>
    <cellStyle name="Normale 2" xfId="6" xr:uid="{185178EB-FC91-41C5-8E1F-2F99C262AA33}"/>
    <cellStyle name="Normale 2 2" xfId="14" xr:uid="{12E31B43-B19D-4104-BF85-24EDC12C0D56}"/>
    <cellStyle name="Percentuale" xfId="9" builtinId="5"/>
    <cellStyle name="Percentuale 2" xfId="1" xr:uid="{8BF76145-67E5-46BB-ACBD-855490998880}"/>
    <cellStyle name="Percentuale 2 3" xfId="12" xr:uid="{DCABE33A-A063-47B3-9FB7-90E47D4A5DE4}"/>
    <cellStyle name="Percentuale 3" xfId="13" xr:uid="{B1DC94CD-AAFF-4290-9793-817DEA01C4AB}"/>
  </cellStyles>
  <dxfs count="0"/>
  <tableStyles count="0" defaultTableStyle="TableStyleMedium2" defaultPivotStyle="PivotStyleLight16"/>
  <colors>
    <mruColors>
      <color rgb="FFE2F9FE"/>
      <color rgb="FFCCFFFF"/>
      <color rgb="FF99CCFF"/>
      <color rgb="FF007FAC"/>
      <color rgb="FF0099CC"/>
      <color rgb="FF3399FF"/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aster.local\servizi\CSR%20e%20Comitati\FINANZA%20SOSTENIBILE\2025\GREEN%20BOND\Estrazione%20Tagetik\O098_FAC_20250402151213383.xlsx" TargetMode="External"/><Relationship Id="rId1" Type="http://schemas.openxmlformats.org/officeDocument/2006/relationships/externalLinkPath" Target="file:///\\master.local\servizi\CSR%20e%20Comitati\FINANZA%20SOSTENIBILE\2025\GREEN%20BOND\Estrazione%20Tagetik\O098_FAC_2025040215121338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_TGK_HIDDEN"/>
      <sheetName val="FAC ESRS2"/>
      <sheetName val="FAC_ESRS2_100"/>
      <sheetName val="FAC_ESRS2_101"/>
      <sheetName val="FAC_ESRS2_102"/>
      <sheetName val="FAC_ESRS2_103"/>
      <sheetName val="FAC_ESRS2_104"/>
      <sheetName val="FAC_ESRS2_105"/>
      <sheetName val="FAC_ESRS2_106"/>
      <sheetName val="FAC_ESRS2_107"/>
      <sheetName val="FAC_ESRS2_108"/>
      <sheetName val="FAC_ESRS2_109"/>
      <sheetName val="FAC_ESRS2_110"/>
      <sheetName val="FAC_ESRS2_111"/>
      <sheetName val="FAC_ESRS2_112"/>
      <sheetName val="FAC_ESRS2_113"/>
      <sheetName val="FAC_ESRS2_114"/>
      <sheetName val="FAC_ESRS2_115"/>
      <sheetName val="FAC_ESRS2_116"/>
      <sheetName val="FAC_ESRS2_117"/>
      <sheetName val="FAC_ESRS2_BP_2_X001"/>
      <sheetName val="FAC_ESRS2_21"/>
      <sheetName val="FAC_ESRS2_GOV_1_X001"/>
      <sheetName val="FAC_ESRS2_GOV_1_X002"/>
      <sheetName val="FATT_CONV"/>
      <sheetName val="MATRICI_ESTERNE"/>
      <sheetName val="E5_112 e E1 5 39"/>
      <sheetName val="TAB E1-5 39"/>
      <sheetName val="E5_1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2">
          <cell r="B62" t="str">
            <v>Accumulatori di calore San Salvario (TO) - Energia primaria risparmiata per anno di esercizio</v>
          </cell>
          <cell r="C62" t="str">
            <v>MWh</v>
          </cell>
          <cell r="D62">
            <v>26396</v>
          </cell>
          <cell r="E62">
            <v>0</v>
          </cell>
        </row>
      </sheetData>
      <sheetData sheetId="8">
        <row r="12">
          <cell r="B12" t="str">
            <v>WTE PAI - Energia primaria risparmiata per anno di esercizio</v>
          </cell>
          <cell r="C12" t="str">
            <v>PERCENTAGE</v>
          </cell>
          <cell r="D12">
            <v>0.27200000000000002</v>
          </cell>
        </row>
        <row r="18">
          <cell r="B18" t="str">
            <v>PAI Parma: impianto di selezione carta, cartone e plastica - Plastica trattata</v>
          </cell>
          <cell r="C18" t="str">
            <v>T</v>
          </cell>
          <cell r="D18">
            <v>27542.67</v>
          </cell>
        </row>
        <row r="19">
          <cell r="B19" t="str">
            <v>PAI Parma: impianto di selezione carta, cartone e plastica - Carta e cartone trattati</v>
          </cell>
          <cell r="C19" t="str">
            <v>T</v>
          </cell>
          <cell r="D19">
            <v>61938.38</v>
          </cell>
        </row>
        <row r="20">
          <cell r="B20" t="str">
            <v>PAI Parma: impianto di selezione carta, cartone e plastica - Quota di plastica non recuperabile (% rispetto alla plastica trattata)</v>
          </cell>
          <cell r="C20" t="str">
            <v>PERCENTAGE</v>
          </cell>
          <cell r="D20">
            <v>0.40699999999999997</v>
          </cell>
        </row>
        <row r="21">
          <cell r="B21" t="str">
            <v>PAI Parma: impianto di selezione carta, cartone e plastica - Quota di carta non recuperabile (% rispetto alla carta trattata)</v>
          </cell>
          <cell r="C21" t="str">
            <v>PERCENTAGE</v>
          </cell>
          <cell r="D21">
            <v>1.9E-2</v>
          </cell>
        </row>
        <row r="22">
          <cell r="B22" t="str">
            <v>PAI Parma: impianto di selezione carta, cartone e plastica - Quota di cartone non recuperabile (% rispetto al cartone trattato)</v>
          </cell>
          <cell r="C22" t="str">
            <v>PERCENTAGE</v>
          </cell>
          <cell r="D22">
            <v>1.9E-2</v>
          </cell>
        </row>
        <row r="38">
          <cell r="B38" t="str">
            <v>WTE PAI - Energia termica recuperata dai rifiuti del WTE di Parma destinata alla rete di teleriscaldamento per anno di esercizio</v>
          </cell>
          <cell r="C38" t="str">
            <v>GWh</v>
          </cell>
          <cell r="D38">
            <v>111.48006100000001</v>
          </cell>
          <cell r="E38">
            <v>0</v>
          </cell>
        </row>
      </sheetData>
      <sheetData sheetId="9">
        <row r="29">
          <cell r="B29" t="str">
            <v>Miglioramento impianto Mancasale - Volume acque destinate al Riuso irriguo / Volume totale acque trattate</v>
          </cell>
          <cell r="C29" t="str">
            <v>%</v>
          </cell>
          <cell r="D29">
            <v>0.33628076032826731</v>
          </cell>
          <cell r="E29" t="str">
            <v/>
          </cell>
        </row>
        <row r="31">
          <cell r="B31" t="str">
            <v>Smart metering 1G EE (Torino e Parma) - Smart meters installati</v>
          </cell>
          <cell r="C31" t="str">
            <v>n.</v>
          </cell>
          <cell r="D31">
            <v>771034</v>
          </cell>
          <cell r="E31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Berlino">
  <a:themeElements>
    <a:clrScheme name="Personalizzato 1">
      <a:dk1>
        <a:sysClr val="windowText" lastClr="000000"/>
      </a:dk1>
      <a:lt1>
        <a:sysClr val="window" lastClr="FFFFFF"/>
      </a:lt1>
      <a:dk2>
        <a:srgbClr val="9D360E"/>
      </a:dk2>
      <a:lt2>
        <a:srgbClr val="E7E6E6"/>
      </a:lt2>
      <a:accent1>
        <a:srgbClr val="002060"/>
      </a:accent1>
      <a:accent2>
        <a:srgbClr val="C1B56B"/>
      </a:accent2>
      <a:accent3>
        <a:srgbClr val="4BAF73"/>
      </a:accent3>
      <a:accent4>
        <a:srgbClr val="5AA6C0"/>
      </a:accent4>
      <a:accent5>
        <a:srgbClr val="D17DF9"/>
      </a:accent5>
      <a:accent6>
        <a:srgbClr val="FA7E5C"/>
      </a:accent6>
      <a:hlink>
        <a:srgbClr val="FFAE3E"/>
      </a:hlink>
      <a:folHlink>
        <a:srgbClr val="FCC77E"/>
      </a:folHlink>
    </a:clrScheme>
    <a:fontScheme name="Berlino">
      <a:maj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erlin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0000"/>
                <a:lumMod val="11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6000"/>
                <a:shade val="100000"/>
                <a:hueMod val="270000"/>
                <a:satMod val="200000"/>
                <a:lumMod val="128000"/>
              </a:schemeClr>
            </a:gs>
            <a:gs pos="50000">
              <a:schemeClr val="phClr">
                <a:shade val="100000"/>
                <a:hueMod val="100000"/>
                <a:satMod val="110000"/>
                <a:lumMod val="130000"/>
              </a:schemeClr>
            </a:gs>
            <a:gs pos="100000">
              <a:schemeClr val="phClr">
                <a:shade val="78000"/>
                <a:hueMod val="44000"/>
                <a:satMod val="200000"/>
                <a:lumMod val="69000"/>
              </a:schemeClr>
            </a:gs>
          </a:gsLst>
          <a:lin ang="252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Berlin" id="{7B5DBA9E-B069-418E-9360-A61BDD0615A4}" vid="{C0CBE056-4EF4-4D92-969E-947779DA7AA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C307C-A876-47E2-9420-EB5E69845BBB}">
  <dimension ref="A1:EJ142"/>
  <sheetViews>
    <sheetView showGridLines="0" tabSelected="1" zoomScale="110" zoomScaleNormal="110" workbookViewId="0">
      <pane ySplit="3" topLeftCell="A4" activePane="bottomLeft" state="frozen"/>
      <selection pane="bottomLeft" activeCell="M6" sqref="M6"/>
    </sheetView>
  </sheetViews>
  <sheetFormatPr defaultColWidth="9.21875" defaultRowHeight="18" customHeight="1" x14ac:dyDescent="0.2"/>
  <cols>
    <col min="1" max="1" width="11.77734375" style="81" customWidth="1"/>
    <col min="2" max="2" width="36.33203125" style="85" customWidth="1"/>
    <col min="3" max="3" width="36.77734375" style="105" customWidth="1"/>
    <col min="4" max="4" width="4.77734375" style="86" customWidth="1"/>
    <col min="5" max="18" width="7.33203125" style="86" customWidth="1"/>
    <col min="19" max="23" width="8" style="84" customWidth="1"/>
    <col min="24" max="16384" width="9.21875" style="84"/>
  </cols>
  <sheetData>
    <row r="1" spans="1:140" ht="18" customHeight="1" x14ac:dyDescent="0.25">
      <c r="A1" s="92" t="s">
        <v>40</v>
      </c>
      <c r="B1" s="82"/>
      <c r="C1" s="142"/>
      <c r="D1" s="142"/>
      <c r="E1" s="142"/>
      <c r="F1" s="142"/>
      <c r="G1" s="142"/>
      <c r="H1" s="142"/>
      <c r="I1" s="83"/>
      <c r="J1" s="83"/>
      <c r="K1" s="83"/>
      <c r="L1" s="83"/>
      <c r="M1" s="83"/>
      <c r="N1" s="83"/>
      <c r="O1" s="83"/>
      <c r="P1" s="83"/>
      <c r="Q1" s="83"/>
      <c r="R1" s="83"/>
    </row>
    <row r="2" spans="1:140" ht="18" customHeight="1" thickBot="1" x14ac:dyDescent="0.25"/>
    <row r="3" spans="1:140" ht="27" customHeight="1" thickBot="1" x14ac:dyDescent="0.25">
      <c r="A3" s="62" t="s">
        <v>23</v>
      </c>
      <c r="B3" s="63" t="s">
        <v>39</v>
      </c>
      <c r="C3" s="63" t="s">
        <v>2</v>
      </c>
      <c r="D3" s="63" t="s">
        <v>3</v>
      </c>
      <c r="E3" s="63" t="s">
        <v>10</v>
      </c>
      <c r="F3" s="63">
        <v>2008</v>
      </c>
      <c r="G3" s="63">
        <v>2009</v>
      </c>
      <c r="H3" s="63">
        <v>2010</v>
      </c>
      <c r="I3" s="63">
        <v>2011</v>
      </c>
      <c r="J3" s="63">
        <v>2012</v>
      </c>
      <c r="K3" s="63">
        <v>2013</v>
      </c>
      <c r="L3" s="63">
        <v>2014</v>
      </c>
      <c r="M3" s="63">
        <v>2015</v>
      </c>
      <c r="N3" s="63">
        <v>2016</v>
      </c>
      <c r="O3" s="63">
        <v>2017</v>
      </c>
      <c r="P3" s="63">
        <v>2018</v>
      </c>
      <c r="Q3" s="63">
        <v>2019</v>
      </c>
      <c r="R3" s="63">
        <v>2020</v>
      </c>
      <c r="S3" s="63">
        <v>2021</v>
      </c>
      <c r="T3" s="63">
        <v>2022</v>
      </c>
      <c r="U3" s="63">
        <v>2023</v>
      </c>
      <c r="V3" s="64">
        <v>2024</v>
      </c>
      <c r="W3" s="64">
        <v>2025</v>
      </c>
    </row>
    <row r="4" spans="1:140" ht="18" customHeight="1" x14ac:dyDescent="0.2">
      <c r="A4" s="150" t="s">
        <v>41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spans="1:140" s="87" customFormat="1" ht="23.25" customHeight="1" x14ac:dyDescent="0.2">
      <c r="A5" s="149" t="s">
        <v>25</v>
      </c>
      <c r="B5" s="143" t="s">
        <v>129</v>
      </c>
      <c r="C5" s="14" t="s">
        <v>45</v>
      </c>
      <c r="D5" s="32" t="s">
        <v>1</v>
      </c>
      <c r="E5" s="18"/>
      <c r="F5" s="37"/>
      <c r="G5" s="18"/>
      <c r="H5" s="37"/>
      <c r="I5" s="18"/>
      <c r="J5" s="37"/>
      <c r="K5" s="18"/>
      <c r="L5" s="37"/>
      <c r="M5" s="18">
        <v>0.11</v>
      </c>
      <c r="N5" s="37">
        <v>0.17</v>
      </c>
      <c r="O5" s="18">
        <v>0.17</v>
      </c>
      <c r="P5" s="37">
        <v>0.1336</v>
      </c>
      <c r="Q5" s="18">
        <v>0.26200000000000001</v>
      </c>
      <c r="R5" s="37">
        <v>0.27960000000000002</v>
      </c>
      <c r="S5" s="18">
        <v>0.27899999999999997</v>
      </c>
      <c r="T5" s="37">
        <v>0.25</v>
      </c>
      <c r="U5" s="18">
        <v>0.26600000000000001</v>
      </c>
      <c r="V5" s="66">
        <v>0.27200000000000002</v>
      </c>
      <c r="W5" s="116">
        <v>0.255</v>
      </c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</row>
    <row r="6" spans="1:140" s="87" customFormat="1" ht="23.25" customHeight="1" x14ac:dyDescent="0.2">
      <c r="A6" s="149"/>
      <c r="B6" s="144"/>
      <c r="C6" s="9" t="s">
        <v>42</v>
      </c>
      <c r="D6" s="2" t="s">
        <v>1</v>
      </c>
      <c r="E6" s="18"/>
      <c r="F6" s="37"/>
      <c r="G6" s="18"/>
      <c r="H6" s="37"/>
      <c r="I6" s="18"/>
      <c r="J6" s="37"/>
      <c r="K6" s="18"/>
      <c r="L6" s="37"/>
      <c r="M6" s="18">
        <v>0.27</v>
      </c>
      <c r="N6" s="37">
        <v>0.49</v>
      </c>
      <c r="O6" s="18">
        <v>0.49759999999999999</v>
      </c>
      <c r="P6" s="37">
        <v>0.49159999999999998</v>
      </c>
      <c r="Q6" s="18">
        <v>0.49249999999999999</v>
      </c>
      <c r="R6" s="37">
        <v>0.49017000000000005</v>
      </c>
      <c r="S6" s="18">
        <v>0.49520000000000003</v>
      </c>
      <c r="T6" s="37">
        <v>0.49700000000000005</v>
      </c>
      <c r="U6" s="18">
        <v>0.49099999999999999</v>
      </c>
      <c r="V6" s="66">
        <v>0.495</v>
      </c>
      <c r="W6" s="116">
        <v>0.48703357000000003</v>
      </c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</row>
    <row r="7" spans="1:140" s="87" customFormat="1" ht="41.4" customHeight="1" thickBot="1" x14ac:dyDescent="0.25">
      <c r="A7" s="148"/>
      <c r="B7" s="145"/>
      <c r="C7" s="5" t="s">
        <v>43</v>
      </c>
      <c r="D7" s="33" t="s">
        <v>4</v>
      </c>
      <c r="E7" s="7"/>
      <c r="F7" s="38"/>
      <c r="G7" s="7"/>
      <c r="H7" s="38"/>
      <c r="I7" s="7"/>
      <c r="J7" s="38"/>
      <c r="K7" s="7"/>
      <c r="L7" s="38"/>
      <c r="M7" s="7">
        <v>103</v>
      </c>
      <c r="N7" s="38">
        <v>130</v>
      </c>
      <c r="O7" s="7">
        <v>131.172</v>
      </c>
      <c r="P7" s="38">
        <v>132.703</v>
      </c>
      <c r="Q7" s="7">
        <v>141.249</v>
      </c>
      <c r="R7" s="38">
        <v>145.60847000000001</v>
      </c>
      <c r="S7" s="7">
        <v>149.601</v>
      </c>
      <c r="T7" s="38">
        <v>129.851</v>
      </c>
      <c r="U7" s="7">
        <v>119.444</v>
      </c>
      <c r="V7" s="67">
        <v>111.48006100000001</v>
      </c>
      <c r="W7" s="117">
        <v>105.880977</v>
      </c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</row>
    <row r="8" spans="1:140" s="87" customFormat="1" ht="23.25" customHeight="1" x14ac:dyDescent="0.2">
      <c r="A8" s="147" t="s">
        <v>25</v>
      </c>
      <c r="B8" s="146" t="s">
        <v>130</v>
      </c>
      <c r="C8" s="14" t="s">
        <v>45</v>
      </c>
      <c r="D8" s="34" t="s">
        <v>1</v>
      </c>
      <c r="E8" s="19"/>
      <c r="F8" s="39"/>
      <c r="G8" s="19"/>
      <c r="H8" s="39"/>
      <c r="I8" s="19"/>
      <c r="J8" s="39"/>
      <c r="K8" s="19"/>
      <c r="L8" s="39"/>
      <c r="M8" s="19"/>
      <c r="N8" s="39"/>
      <c r="O8" s="19"/>
      <c r="P8" s="39"/>
      <c r="Q8" s="19"/>
      <c r="R8" s="39"/>
      <c r="S8" s="19">
        <v>0.25</v>
      </c>
      <c r="T8" s="39">
        <v>0.25</v>
      </c>
      <c r="U8" s="19">
        <v>0.20399999999999999</v>
      </c>
      <c r="V8" s="68">
        <v>0.1857</v>
      </c>
      <c r="W8" s="118">
        <v>0.29399999999999998</v>
      </c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</row>
    <row r="9" spans="1:140" s="87" customFormat="1" ht="23.25" customHeight="1" x14ac:dyDescent="0.2">
      <c r="A9" s="149"/>
      <c r="B9" s="144"/>
      <c r="C9" s="9" t="s">
        <v>42</v>
      </c>
      <c r="D9" s="2" t="s">
        <v>1</v>
      </c>
      <c r="E9" s="20"/>
      <c r="F9" s="40"/>
      <c r="G9" s="20"/>
      <c r="H9" s="40"/>
      <c r="I9" s="20"/>
      <c r="J9" s="40"/>
      <c r="K9" s="20"/>
      <c r="L9" s="40"/>
      <c r="M9" s="20"/>
      <c r="N9" s="40"/>
      <c r="O9" s="20"/>
      <c r="P9" s="40"/>
      <c r="Q9" s="20"/>
      <c r="R9" s="40"/>
      <c r="S9" s="20">
        <v>0.4279</v>
      </c>
      <c r="T9" s="40">
        <v>0.43560000000000004</v>
      </c>
      <c r="U9" s="20">
        <v>0.41979999999999995</v>
      </c>
      <c r="V9" s="69">
        <v>0.40110000000000001</v>
      </c>
      <c r="W9" s="119">
        <v>0.432</v>
      </c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</row>
    <row r="10" spans="1:140" s="87" customFormat="1" ht="24.9" customHeight="1" thickBot="1" x14ac:dyDescent="0.25">
      <c r="A10" s="148"/>
      <c r="B10" s="145"/>
      <c r="C10" s="5" t="s">
        <v>44</v>
      </c>
      <c r="D10" s="33" t="s">
        <v>4</v>
      </c>
      <c r="E10" s="7"/>
      <c r="F10" s="38"/>
      <c r="G10" s="7"/>
      <c r="H10" s="38"/>
      <c r="I10" s="7"/>
      <c r="J10" s="38"/>
      <c r="K10" s="7"/>
      <c r="L10" s="38"/>
      <c r="M10" s="7"/>
      <c r="N10" s="38"/>
      <c r="O10" s="7"/>
      <c r="P10" s="38"/>
      <c r="Q10" s="7"/>
      <c r="R10" s="38"/>
      <c r="S10" s="7">
        <v>12.874000000000001</v>
      </c>
      <c r="T10" s="38">
        <v>32.578000000000003</v>
      </c>
      <c r="U10" s="7">
        <v>33.015000000000001</v>
      </c>
      <c r="V10" s="67">
        <v>38.793205999999998</v>
      </c>
      <c r="W10" s="117">
        <v>39.388029000000003</v>
      </c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  <c r="EF10" s="84"/>
      <c r="EG10" s="84"/>
      <c r="EH10" s="84"/>
      <c r="EI10" s="84"/>
      <c r="EJ10" s="84"/>
    </row>
    <row r="11" spans="1:140" s="87" customFormat="1" ht="23.25" customHeight="1" x14ac:dyDescent="0.2">
      <c r="A11" s="147" t="s">
        <v>19</v>
      </c>
      <c r="B11" s="146" t="s">
        <v>131</v>
      </c>
      <c r="C11" s="3" t="s">
        <v>45</v>
      </c>
      <c r="D11" s="34" t="s">
        <v>5</v>
      </c>
      <c r="E11" s="8"/>
      <c r="F11" s="41"/>
      <c r="G11" s="8"/>
      <c r="H11" s="41"/>
      <c r="I11" s="8"/>
      <c r="J11" s="41"/>
      <c r="K11" s="8"/>
      <c r="L11" s="41"/>
      <c r="M11" s="8"/>
      <c r="N11" s="41">
        <v>3855</v>
      </c>
      <c r="O11" s="8">
        <v>9201</v>
      </c>
      <c r="P11" s="41">
        <v>10723</v>
      </c>
      <c r="Q11" s="8">
        <v>13001</v>
      </c>
      <c r="R11" s="41">
        <v>10081.628000000001</v>
      </c>
      <c r="S11" s="8">
        <v>18115.791000000001</v>
      </c>
      <c r="T11" s="41">
        <v>22818.460999999999</v>
      </c>
      <c r="U11" s="8">
        <v>20788.084999999999</v>
      </c>
      <c r="V11" s="70">
        <v>17370.324648614998</v>
      </c>
      <c r="W11" s="120">
        <v>15254.437</v>
      </c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84"/>
      <c r="BN11" s="84"/>
      <c r="BO11" s="84"/>
      <c r="BP11" s="84"/>
      <c r="BQ11" s="84"/>
      <c r="BR11" s="84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  <c r="EF11" s="84"/>
      <c r="EG11" s="84"/>
      <c r="EH11" s="84"/>
      <c r="EI11" s="84"/>
      <c r="EJ11" s="84"/>
    </row>
    <row r="12" spans="1:140" s="87" customFormat="1" ht="23.25" customHeight="1" thickBot="1" x14ac:dyDescent="0.25">
      <c r="A12" s="148"/>
      <c r="B12" s="145"/>
      <c r="C12" s="5" t="s">
        <v>112</v>
      </c>
      <c r="D12" s="33" t="s">
        <v>6</v>
      </c>
      <c r="E12" s="7"/>
      <c r="F12" s="38"/>
      <c r="G12" s="7"/>
      <c r="H12" s="38"/>
      <c r="I12" s="7"/>
      <c r="J12" s="38"/>
      <c r="K12" s="7"/>
      <c r="L12" s="38"/>
      <c r="M12" s="7"/>
      <c r="N12" s="38">
        <v>758</v>
      </c>
      <c r="O12" s="7">
        <v>1809</v>
      </c>
      <c r="P12" s="38">
        <v>1752</v>
      </c>
      <c r="Q12" s="7">
        <v>2124</v>
      </c>
      <c r="R12" s="38">
        <v>1647.123</v>
      </c>
      <c r="S12" s="7">
        <v>2959.7330000000002</v>
      </c>
      <c r="T12" s="38">
        <v>3585.319</v>
      </c>
      <c r="U12" s="7">
        <v>3266.4380000000001</v>
      </c>
      <c r="V12" s="67">
        <v>2729.859925962</v>
      </c>
      <c r="W12" s="117">
        <v>2398</v>
      </c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4"/>
      <c r="CN12" s="84"/>
      <c r="CO12" s="84"/>
      <c r="CP12" s="84"/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84"/>
      <c r="DE12" s="84"/>
      <c r="DF12" s="84"/>
      <c r="DG12" s="84"/>
      <c r="DH12" s="84"/>
      <c r="DI12" s="84"/>
      <c r="DJ12" s="84"/>
      <c r="DK12" s="84"/>
      <c r="DL12" s="84"/>
      <c r="DM12" s="84"/>
      <c r="DN12" s="84"/>
      <c r="DO12" s="84"/>
      <c r="DP12" s="84"/>
      <c r="DQ12" s="84"/>
      <c r="DR12" s="84"/>
      <c r="DS12" s="84"/>
      <c r="DT12" s="84"/>
      <c r="DU12" s="84"/>
      <c r="DV12" s="84"/>
      <c r="DW12" s="84"/>
      <c r="DX12" s="84"/>
      <c r="DY12" s="84"/>
      <c r="DZ12" s="84"/>
      <c r="EA12" s="84"/>
      <c r="EB12" s="84"/>
      <c r="EC12" s="84"/>
      <c r="ED12" s="84"/>
      <c r="EE12" s="84"/>
      <c r="EF12" s="84"/>
      <c r="EG12" s="84"/>
      <c r="EH12" s="84"/>
      <c r="EI12" s="84"/>
      <c r="EJ12" s="84"/>
    </row>
    <row r="13" spans="1:140" s="87" customFormat="1" ht="23.25" customHeight="1" x14ac:dyDescent="0.2">
      <c r="A13" s="147" t="s">
        <v>19</v>
      </c>
      <c r="B13" s="146" t="s">
        <v>132</v>
      </c>
      <c r="C13" s="3" t="s">
        <v>45</v>
      </c>
      <c r="D13" s="34" t="s">
        <v>5</v>
      </c>
      <c r="E13" s="8"/>
      <c r="F13" s="41"/>
      <c r="G13" s="8"/>
      <c r="H13" s="41"/>
      <c r="I13" s="8"/>
      <c r="J13" s="41"/>
      <c r="K13" s="8"/>
      <c r="L13" s="41"/>
      <c r="M13" s="8"/>
      <c r="N13" s="41">
        <v>19261</v>
      </c>
      <c r="O13" s="8">
        <v>18403</v>
      </c>
      <c r="P13" s="41">
        <v>21446</v>
      </c>
      <c r="Q13" s="8">
        <v>26002</v>
      </c>
      <c r="R13" s="41">
        <v>20163.257000000001</v>
      </c>
      <c r="S13" s="8">
        <v>36231.582999999999</v>
      </c>
      <c r="T13" s="41">
        <v>40977.781999999999</v>
      </c>
      <c r="U13" s="8">
        <v>42393.275000000001</v>
      </c>
      <c r="V13" s="70">
        <v>24163.259943859</v>
      </c>
      <c r="W13" s="120">
        <v>24206.733</v>
      </c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4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4"/>
      <c r="BT13" s="84"/>
      <c r="BU13" s="84"/>
      <c r="BV13" s="84"/>
      <c r="BW13" s="84"/>
      <c r="BX13" s="84"/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  <c r="EF13" s="84"/>
      <c r="EG13" s="84"/>
      <c r="EH13" s="84"/>
      <c r="EI13" s="84"/>
      <c r="EJ13" s="84"/>
    </row>
    <row r="14" spans="1:140" s="87" customFormat="1" ht="23.25" customHeight="1" thickBot="1" x14ac:dyDescent="0.25">
      <c r="A14" s="148"/>
      <c r="B14" s="145"/>
      <c r="C14" s="5" t="s">
        <v>111</v>
      </c>
      <c r="D14" s="33" t="s">
        <v>6</v>
      </c>
      <c r="E14" s="7"/>
      <c r="F14" s="38"/>
      <c r="G14" s="7"/>
      <c r="H14" s="38"/>
      <c r="I14" s="7"/>
      <c r="J14" s="38"/>
      <c r="K14" s="7"/>
      <c r="L14" s="38"/>
      <c r="M14" s="7"/>
      <c r="N14" s="38">
        <v>3787</v>
      </c>
      <c r="O14" s="7">
        <v>3618</v>
      </c>
      <c r="P14" s="38">
        <v>3504</v>
      </c>
      <c r="Q14" s="7">
        <v>4248</v>
      </c>
      <c r="R14" s="38">
        <v>3294.2469999999998</v>
      </c>
      <c r="S14" s="7">
        <v>5919.4709999999995</v>
      </c>
      <c r="T14" s="38">
        <v>6438.5780000000004</v>
      </c>
      <c r="U14" s="7">
        <v>6661.2690000000002</v>
      </c>
      <c r="V14" s="67">
        <v>3797.3640675749998</v>
      </c>
      <c r="W14" s="117">
        <v>3805</v>
      </c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84"/>
      <c r="BG14" s="84"/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84"/>
      <c r="DF14" s="84"/>
      <c r="DG14" s="84"/>
      <c r="DH14" s="84"/>
      <c r="DI14" s="84"/>
      <c r="DJ14" s="84"/>
      <c r="DK14" s="84"/>
      <c r="DL14" s="84"/>
      <c r="DM14" s="84"/>
      <c r="DN14" s="84"/>
      <c r="DO14" s="84"/>
      <c r="DP14" s="84"/>
      <c r="DQ14" s="84"/>
      <c r="DR14" s="84"/>
      <c r="DS14" s="84"/>
      <c r="DT14" s="84"/>
      <c r="DU14" s="84"/>
      <c r="DV14" s="84"/>
      <c r="DW14" s="84"/>
      <c r="DX14" s="84"/>
      <c r="DY14" s="84"/>
      <c r="DZ14" s="84"/>
      <c r="EA14" s="84"/>
      <c r="EB14" s="84"/>
      <c r="EC14" s="84"/>
      <c r="ED14" s="84"/>
      <c r="EE14" s="84"/>
      <c r="EF14" s="84"/>
      <c r="EG14" s="84"/>
      <c r="EH14" s="84"/>
      <c r="EI14" s="84"/>
      <c r="EJ14" s="84"/>
    </row>
    <row r="15" spans="1:140" s="87" customFormat="1" ht="23.25" customHeight="1" x14ac:dyDescent="0.2">
      <c r="A15" s="147" t="s">
        <v>19</v>
      </c>
      <c r="B15" s="146" t="s">
        <v>133</v>
      </c>
      <c r="C15" s="3" t="s">
        <v>45</v>
      </c>
      <c r="D15" s="34" t="s">
        <v>5</v>
      </c>
      <c r="E15" s="8"/>
      <c r="F15" s="41"/>
      <c r="G15" s="8"/>
      <c r="H15" s="41"/>
      <c r="I15" s="8"/>
      <c r="J15" s="41"/>
      <c r="K15" s="8"/>
      <c r="L15" s="41"/>
      <c r="M15" s="8"/>
      <c r="N15" s="41"/>
      <c r="O15" s="8"/>
      <c r="P15" s="41"/>
      <c r="Q15" s="8"/>
      <c r="R15" s="41"/>
      <c r="S15" s="8"/>
      <c r="T15" s="41">
        <v>15376.786</v>
      </c>
      <c r="U15" s="8">
        <v>17240.831999999999</v>
      </c>
      <c r="V15" s="70">
        <v>17039.113125008</v>
      </c>
      <c r="W15" s="120">
        <v>18558.777999999998</v>
      </c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</row>
    <row r="16" spans="1:140" s="88" customFormat="1" ht="24.9" customHeight="1" x14ac:dyDescent="0.2">
      <c r="A16" s="149"/>
      <c r="B16" s="144"/>
      <c r="C16" s="9" t="s">
        <v>46</v>
      </c>
      <c r="D16" s="2" t="s">
        <v>5</v>
      </c>
      <c r="E16" s="4"/>
      <c r="F16" s="42"/>
      <c r="G16" s="4"/>
      <c r="H16" s="42"/>
      <c r="I16" s="4"/>
      <c r="J16" s="42"/>
      <c r="K16" s="4"/>
      <c r="L16" s="42"/>
      <c r="M16" s="4"/>
      <c r="N16" s="42"/>
      <c r="O16" s="4"/>
      <c r="P16" s="42"/>
      <c r="Q16" s="4"/>
      <c r="R16" s="42"/>
      <c r="S16" s="4"/>
      <c r="T16" s="42"/>
      <c r="U16" s="4"/>
      <c r="V16" s="71">
        <v>18</v>
      </c>
      <c r="W16" s="121">
        <v>11.071</v>
      </c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</row>
    <row r="17" spans="1:140" s="87" customFormat="1" ht="24.9" customHeight="1" x14ac:dyDescent="0.2">
      <c r="A17" s="149"/>
      <c r="B17" s="144"/>
      <c r="C17" s="9" t="s">
        <v>47</v>
      </c>
      <c r="D17" s="2" t="s">
        <v>5</v>
      </c>
      <c r="E17" s="4"/>
      <c r="F17" s="42"/>
      <c r="G17" s="4"/>
      <c r="H17" s="42"/>
      <c r="I17" s="4"/>
      <c r="J17" s="42"/>
      <c r="K17" s="4"/>
      <c r="L17" s="42"/>
      <c r="M17" s="4"/>
      <c r="N17" s="42"/>
      <c r="O17" s="4"/>
      <c r="P17" s="42"/>
      <c r="Q17" s="4"/>
      <c r="R17" s="42"/>
      <c r="S17" s="4"/>
      <c r="T17" s="42">
        <v>213.32</v>
      </c>
      <c r="U17" s="4">
        <v>194.89</v>
      </c>
      <c r="V17" s="71">
        <v>120</v>
      </c>
      <c r="W17" s="121">
        <v>146.59</v>
      </c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</row>
    <row r="18" spans="1:140" s="87" customFormat="1" ht="23.25" customHeight="1" thickBot="1" x14ac:dyDescent="0.25">
      <c r="A18" s="148"/>
      <c r="B18" s="145"/>
      <c r="C18" s="5" t="s">
        <v>112</v>
      </c>
      <c r="D18" s="33" t="s">
        <v>6</v>
      </c>
      <c r="E18" s="7"/>
      <c r="F18" s="38"/>
      <c r="G18" s="7"/>
      <c r="H18" s="38"/>
      <c r="I18" s="7"/>
      <c r="J18" s="38"/>
      <c r="K18" s="7"/>
      <c r="L18" s="38"/>
      <c r="M18" s="7"/>
      <c r="N18" s="38"/>
      <c r="O18" s="7"/>
      <c r="P18" s="38"/>
      <c r="Q18" s="7"/>
      <c r="R18" s="38"/>
      <c r="S18" s="7"/>
      <c r="T18" s="38">
        <v>2414.75</v>
      </c>
      <c r="U18" s="7">
        <v>2709.0569999999998</v>
      </c>
      <c r="V18" s="67">
        <v>2677.8147745480001</v>
      </c>
      <c r="W18" s="117">
        <v>3319</v>
      </c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</row>
    <row r="19" spans="1:140" s="87" customFormat="1" ht="23.25" customHeight="1" x14ac:dyDescent="0.2">
      <c r="A19" s="147" t="s">
        <v>19</v>
      </c>
      <c r="B19" s="146" t="s">
        <v>48</v>
      </c>
      <c r="C19" s="3" t="s">
        <v>112</v>
      </c>
      <c r="D19" s="34" t="s">
        <v>6</v>
      </c>
      <c r="E19" s="8"/>
      <c r="F19" s="41"/>
      <c r="G19" s="8"/>
      <c r="H19" s="41"/>
      <c r="I19" s="8"/>
      <c r="J19" s="41"/>
      <c r="K19" s="8"/>
      <c r="L19" s="41"/>
      <c r="M19" s="8"/>
      <c r="N19" s="41"/>
      <c r="O19" s="8"/>
      <c r="P19" s="41"/>
      <c r="Q19" s="8">
        <v>82</v>
      </c>
      <c r="R19" s="41">
        <v>7045</v>
      </c>
      <c r="S19" s="8">
        <v>24605</v>
      </c>
      <c r="T19" s="41">
        <v>28014.546999999999</v>
      </c>
      <c r="U19" s="8">
        <v>28090.067999999999</v>
      </c>
      <c r="V19" s="70">
        <v>24834</v>
      </c>
      <c r="W19" s="120">
        <v>38564.553</v>
      </c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</row>
    <row r="20" spans="1:140" s="87" customFormat="1" ht="23.25" customHeight="1" thickBot="1" x14ac:dyDescent="0.25">
      <c r="A20" s="148"/>
      <c r="B20" s="145"/>
      <c r="C20" s="5" t="s">
        <v>49</v>
      </c>
      <c r="D20" s="33" t="s">
        <v>5</v>
      </c>
      <c r="E20" s="7"/>
      <c r="F20" s="38"/>
      <c r="G20" s="7"/>
      <c r="H20" s="38"/>
      <c r="I20" s="7"/>
      <c r="J20" s="38"/>
      <c r="K20" s="7"/>
      <c r="L20" s="38"/>
      <c r="M20" s="7"/>
      <c r="N20" s="38"/>
      <c r="O20" s="7"/>
      <c r="P20" s="38"/>
      <c r="Q20" s="7">
        <v>384</v>
      </c>
      <c r="R20" s="38">
        <v>35069</v>
      </c>
      <c r="S20" s="7">
        <v>122490</v>
      </c>
      <c r="T20" s="38">
        <v>138818.63800000001</v>
      </c>
      <c r="U20" s="7">
        <v>138897.79800000001</v>
      </c>
      <c r="V20" s="67">
        <v>121956</v>
      </c>
      <c r="W20" s="117">
        <v>189173.39</v>
      </c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84"/>
      <c r="BE20" s="84"/>
      <c r="BF20" s="84"/>
      <c r="BG20" s="84"/>
      <c r="BH20" s="84"/>
      <c r="BI20" s="84"/>
      <c r="BJ20" s="84"/>
      <c r="BK20" s="84"/>
      <c r="BL20" s="84"/>
      <c r="BM20" s="84"/>
      <c r="BN20" s="84"/>
      <c r="BO20" s="84"/>
      <c r="BP20" s="84"/>
      <c r="BQ20" s="84"/>
      <c r="BR20" s="84"/>
      <c r="BS20" s="84"/>
      <c r="BT20" s="84"/>
      <c r="BU20" s="84"/>
      <c r="BV20" s="84"/>
      <c r="BW20" s="84"/>
      <c r="BX20" s="84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  <c r="EF20" s="84"/>
      <c r="EG20" s="84"/>
      <c r="EH20" s="84"/>
      <c r="EI20" s="84"/>
      <c r="EJ20" s="84"/>
    </row>
    <row r="21" spans="1:140" s="87" customFormat="1" ht="23.25" customHeight="1" x14ac:dyDescent="0.2">
      <c r="A21" s="147" t="s">
        <v>24</v>
      </c>
      <c r="B21" s="146" t="s">
        <v>50</v>
      </c>
      <c r="C21" s="3" t="s">
        <v>51</v>
      </c>
      <c r="D21" s="34" t="s">
        <v>5</v>
      </c>
      <c r="E21" s="8"/>
      <c r="F21" s="41"/>
      <c r="G21" s="8"/>
      <c r="H21" s="41"/>
      <c r="I21" s="8"/>
      <c r="J21" s="41"/>
      <c r="K21" s="8"/>
      <c r="L21" s="41"/>
      <c r="M21" s="8"/>
      <c r="N21" s="41"/>
      <c r="O21" s="8">
        <f>25129/1000</f>
        <v>25.129000000000001</v>
      </c>
      <c r="P21" s="41">
        <f>45618/1000</f>
        <v>45.618000000000002</v>
      </c>
      <c r="Q21" s="8">
        <f>657567/1000</f>
        <v>657.56700000000001</v>
      </c>
      <c r="R21" s="41"/>
      <c r="S21" s="8">
        <f>878000/1000</f>
        <v>878</v>
      </c>
      <c r="T21" s="41">
        <f>1897000/1000</f>
        <v>1897</v>
      </c>
      <c r="U21" s="8">
        <f>2033000/1000</f>
        <v>2033</v>
      </c>
      <c r="V21" s="70">
        <f>1188788.733/1000</f>
        <v>1188.7887330000001</v>
      </c>
      <c r="W21" s="120">
        <v>1650</v>
      </c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4"/>
      <c r="AP21" s="84"/>
      <c r="AQ21" s="84"/>
      <c r="AR21" s="84"/>
      <c r="AS21" s="84"/>
      <c r="AT21" s="84"/>
      <c r="AU21" s="84"/>
      <c r="AV21" s="84"/>
      <c r="AW21" s="84"/>
      <c r="AX21" s="84"/>
      <c r="AY21" s="84"/>
      <c r="AZ21" s="84"/>
      <c r="BA21" s="84"/>
      <c r="BB21" s="84"/>
      <c r="BC21" s="84"/>
      <c r="BD21" s="84"/>
      <c r="BE21" s="84"/>
      <c r="BF21" s="84"/>
      <c r="BG21" s="84"/>
      <c r="BH21" s="84"/>
      <c r="BI21" s="84"/>
      <c r="BJ21" s="84"/>
      <c r="BK21" s="84"/>
      <c r="BL21" s="84"/>
      <c r="BM21" s="84"/>
      <c r="BN21" s="84"/>
      <c r="BO21" s="84"/>
      <c r="BP21" s="84"/>
      <c r="BQ21" s="84"/>
      <c r="BR21" s="84"/>
      <c r="BS21" s="84"/>
      <c r="BT21" s="84"/>
      <c r="BU21" s="84"/>
      <c r="BV21" s="84"/>
      <c r="BW21" s="84"/>
      <c r="BX21" s="84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  <c r="EF21" s="84"/>
      <c r="EG21" s="84"/>
      <c r="EH21" s="84"/>
      <c r="EI21" s="84"/>
      <c r="EJ21" s="84"/>
    </row>
    <row r="22" spans="1:140" s="87" customFormat="1" ht="23.25" customHeight="1" thickBot="1" x14ac:dyDescent="0.25">
      <c r="A22" s="148"/>
      <c r="B22" s="145"/>
      <c r="C22" s="5" t="s">
        <v>112</v>
      </c>
      <c r="D22" s="33" t="s">
        <v>6</v>
      </c>
      <c r="E22" s="7"/>
      <c r="F22" s="38"/>
      <c r="G22" s="7"/>
      <c r="H22" s="38"/>
      <c r="I22" s="7"/>
      <c r="J22" s="38"/>
      <c r="K22" s="7"/>
      <c r="L22" s="38"/>
      <c r="M22" s="7"/>
      <c r="N22" s="38"/>
      <c r="O22" s="7">
        <v>12.36</v>
      </c>
      <c r="P22" s="38">
        <v>21.8</v>
      </c>
      <c r="Q22" s="7">
        <v>314.50200000000001</v>
      </c>
      <c r="R22" s="38"/>
      <c r="S22" s="7">
        <v>397.09100000000001</v>
      </c>
      <c r="T22" s="38">
        <v>841.33799999999997</v>
      </c>
      <c r="U22" s="7">
        <v>940.65300000000002</v>
      </c>
      <c r="V22" s="67">
        <v>522.09964737320001</v>
      </c>
      <c r="W22" s="117">
        <v>719.89004999999997</v>
      </c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  <c r="BM22" s="84"/>
      <c r="BN22" s="84"/>
      <c r="BO22" s="84"/>
      <c r="BP22" s="84"/>
      <c r="BQ22" s="84"/>
      <c r="BR22" s="84"/>
      <c r="BS22" s="84"/>
      <c r="BT22" s="84"/>
      <c r="BU22" s="84"/>
      <c r="BV22" s="84"/>
      <c r="BW22" s="84"/>
      <c r="BX22" s="84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  <c r="EF22" s="84"/>
      <c r="EG22" s="84"/>
      <c r="EH22" s="84"/>
      <c r="EI22" s="84"/>
      <c r="EJ22" s="84"/>
    </row>
    <row r="23" spans="1:140" s="87" customFormat="1" ht="23.25" customHeight="1" x14ac:dyDescent="0.2">
      <c r="A23" s="147" t="s">
        <v>26</v>
      </c>
      <c r="B23" s="146" t="s">
        <v>52</v>
      </c>
      <c r="C23" s="3" t="s">
        <v>53</v>
      </c>
      <c r="D23" s="34" t="s">
        <v>11</v>
      </c>
      <c r="E23" s="8"/>
      <c r="F23" s="41"/>
      <c r="G23" s="8"/>
      <c r="H23" s="41"/>
      <c r="I23" s="8"/>
      <c r="J23" s="41">
        <v>1432728</v>
      </c>
      <c r="K23" s="8">
        <v>1894130</v>
      </c>
      <c r="L23" s="41">
        <v>1080072</v>
      </c>
      <c r="M23" s="8">
        <v>2200788</v>
      </c>
      <c r="N23" s="41">
        <v>2133545</v>
      </c>
      <c r="O23" s="8">
        <v>2002201</v>
      </c>
      <c r="P23" s="41">
        <v>2079471</v>
      </c>
      <c r="Q23" s="8">
        <v>2041629.7609999999</v>
      </c>
      <c r="R23" s="41">
        <v>2085836.331</v>
      </c>
      <c r="S23" s="8">
        <v>2190200.4010000001</v>
      </c>
      <c r="T23" s="41">
        <v>2004524</v>
      </c>
      <c r="U23" s="8">
        <v>1569631</v>
      </c>
      <c r="V23" s="70">
        <v>1533614.0056400001</v>
      </c>
      <c r="W23" s="120">
        <v>1573515.277</v>
      </c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/>
      <c r="BA23" s="84"/>
      <c r="BB23" s="84"/>
      <c r="BC23" s="84"/>
      <c r="BD23" s="84"/>
      <c r="BE23" s="84"/>
      <c r="BF23" s="84"/>
      <c r="BG23" s="84"/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/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/>
      <c r="EJ23" s="84"/>
    </row>
    <row r="24" spans="1:140" s="87" customFormat="1" ht="23.25" customHeight="1" x14ac:dyDescent="0.2">
      <c r="A24" s="149"/>
      <c r="B24" s="144"/>
      <c r="C24" s="9" t="s">
        <v>54</v>
      </c>
      <c r="D24" s="2" t="s">
        <v>12</v>
      </c>
      <c r="E24" s="4"/>
      <c r="F24" s="42"/>
      <c r="G24" s="4"/>
      <c r="H24" s="42"/>
      <c r="I24" s="4"/>
      <c r="J24" s="42">
        <v>453069</v>
      </c>
      <c r="K24" s="4">
        <v>474766</v>
      </c>
      <c r="L24" s="42">
        <v>419311</v>
      </c>
      <c r="M24" s="4">
        <v>1092632</v>
      </c>
      <c r="N24" s="42">
        <v>1030891</v>
      </c>
      <c r="O24" s="4">
        <v>958458</v>
      </c>
      <c r="P24" s="42">
        <v>1013481</v>
      </c>
      <c r="Q24" s="4">
        <v>907646</v>
      </c>
      <c r="R24" s="42">
        <v>963023</v>
      </c>
      <c r="S24" s="4">
        <v>1119539</v>
      </c>
      <c r="T24" s="42">
        <v>741437</v>
      </c>
      <c r="U24" s="4">
        <v>711090</v>
      </c>
      <c r="V24" s="71">
        <v>805476</v>
      </c>
      <c r="W24" s="121">
        <v>826327</v>
      </c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4"/>
      <c r="BT24" s="84"/>
      <c r="BU24" s="84"/>
      <c r="BV24" s="84"/>
      <c r="BW24" s="84"/>
      <c r="BX24" s="84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  <c r="EF24" s="84"/>
      <c r="EG24" s="84"/>
      <c r="EH24" s="84"/>
      <c r="EI24" s="84"/>
      <c r="EJ24" s="84"/>
    </row>
    <row r="25" spans="1:140" s="87" customFormat="1" ht="23.25" customHeight="1" x14ac:dyDescent="0.2">
      <c r="A25" s="149"/>
      <c r="B25" s="144"/>
      <c r="C25" s="9" t="s">
        <v>45</v>
      </c>
      <c r="D25" s="2" t="s">
        <v>5</v>
      </c>
      <c r="E25" s="4"/>
      <c r="F25" s="42"/>
      <c r="G25" s="4"/>
      <c r="H25" s="42"/>
      <c r="I25" s="4"/>
      <c r="J25" s="42">
        <v>574353</v>
      </c>
      <c r="K25" s="4">
        <v>796823</v>
      </c>
      <c r="L25" s="42">
        <v>471970</v>
      </c>
      <c r="M25" s="4">
        <v>1396716</v>
      </c>
      <c r="N25" s="42">
        <v>1308017</v>
      </c>
      <c r="O25" s="4">
        <v>1226699</v>
      </c>
      <c r="P25" s="42">
        <v>1263239</v>
      </c>
      <c r="Q25" s="4">
        <v>987121</v>
      </c>
      <c r="R25" s="42">
        <v>906801.7</v>
      </c>
      <c r="S25" s="4">
        <v>1088494</v>
      </c>
      <c r="T25" s="42">
        <v>776246.14899999998</v>
      </c>
      <c r="U25" s="4">
        <v>666809.77099999995</v>
      </c>
      <c r="V25" s="71">
        <v>734416</v>
      </c>
      <c r="W25" s="121">
        <v>740058.522</v>
      </c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  <c r="AI25" s="84"/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4"/>
      <c r="AU25" s="84"/>
      <c r="AV25" s="84"/>
      <c r="AW25" s="84"/>
      <c r="AX25" s="84"/>
      <c r="AY25" s="84"/>
      <c r="AZ25" s="84"/>
      <c r="BA25" s="84"/>
      <c r="BB25" s="84"/>
      <c r="BC25" s="84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4"/>
      <c r="BT25" s="84"/>
      <c r="BU25" s="84"/>
      <c r="BV25" s="84"/>
      <c r="BW25" s="84"/>
      <c r="BX25" s="84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  <c r="EF25" s="84"/>
      <c r="EG25" s="84"/>
      <c r="EH25" s="84"/>
      <c r="EI25" s="84"/>
      <c r="EJ25" s="84"/>
    </row>
    <row r="26" spans="1:140" s="87" customFormat="1" ht="23.25" customHeight="1" thickBot="1" x14ac:dyDescent="0.25">
      <c r="A26" s="148"/>
      <c r="B26" s="145"/>
      <c r="C26" s="5" t="s">
        <v>112</v>
      </c>
      <c r="D26" s="33" t="s">
        <v>6</v>
      </c>
      <c r="E26" s="7"/>
      <c r="F26" s="38"/>
      <c r="G26" s="7"/>
      <c r="H26" s="38"/>
      <c r="I26" s="7"/>
      <c r="J26" s="38">
        <v>211482</v>
      </c>
      <c r="K26" s="7">
        <v>289447</v>
      </c>
      <c r="L26" s="38">
        <v>169483</v>
      </c>
      <c r="M26" s="7">
        <v>426318</v>
      </c>
      <c r="N26" s="38">
        <v>413253</v>
      </c>
      <c r="O26" s="7">
        <v>397432</v>
      </c>
      <c r="P26" s="38">
        <v>361382</v>
      </c>
      <c r="Q26" s="7">
        <v>331455</v>
      </c>
      <c r="R26" s="38">
        <v>288677.50400000002</v>
      </c>
      <c r="S26" s="7">
        <v>310702</v>
      </c>
      <c r="T26" s="38">
        <v>227520.367</v>
      </c>
      <c r="U26" s="7">
        <v>215574.587</v>
      </c>
      <c r="V26" s="67">
        <v>221299</v>
      </c>
      <c r="W26" s="117">
        <v>214365.06200000001</v>
      </c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</row>
    <row r="27" spans="1:140" s="87" customFormat="1" ht="23.25" customHeight="1" x14ac:dyDescent="0.2">
      <c r="A27" s="147" t="s">
        <v>26</v>
      </c>
      <c r="B27" s="146" t="s">
        <v>55</v>
      </c>
      <c r="C27" s="3" t="s">
        <v>53</v>
      </c>
      <c r="D27" s="34" t="s">
        <v>11</v>
      </c>
      <c r="E27" s="8"/>
      <c r="F27" s="41"/>
      <c r="G27" s="8"/>
      <c r="H27" s="41"/>
      <c r="I27" s="8"/>
      <c r="J27" s="41">
        <v>1669146</v>
      </c>
      <c r="K27" s="8">
        <v>2028560</v>
      </c>
      <c r="L27" s="41">
        <v>1585195</v>
      </c>
      <c r="M27" s="8">
        <v>1292799</v>
      </c>
      <c r="N27" s="41">
        <v>1515332</v>
      </c>
      <c r="O27" s="8">
        <v>1882310</v>
      </c>
      <c r="P27" s="41">
        <v>1807728</v>
      </c>
      <c r="Q27" s="8">
        <v>1792325.074</v>
      </c>
      <c r="R27" s="41">
        <v>1400952.2549999999</v>
      </c>
      <c r="S27" s="8">
        <v>1657461.923</v>
      </c>
      <c r="T27" s="41">
        <v>1581891</v>
      </c>
      <c r="U27" s="8">
        <v>1526874</v>
      </c>
      <c r="V27" s="70">
        <v>1648793.3302140001</v>
      </c>
      <c r="W27" s="120">
        <v>1498167.8060000001</v>
      </c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</row>
    <row r="28" spans="1:140" s="87" customFormat="1" ht="23.25" customHeight="1" x14ac:dyDescent="0.2">
      <c r="A28" s="149"/>
      <c r="B28" s="144"/>
      <c r="C28" s="9" t="s">
        <v>54</v>
      </c>
      <c r="D28" s="2" t="s">
        <v>12</v>
      </c>
      <c r="E28" s="4"/>
      <c r="F28" s="42"/>
      <c r="G28" s="4"/>
      <c r="H28" s="42"/>
      <c r="I28" s="4"/>
      <c r="J28" s="42">
        <v>659604</v>
      </c>
      <c r="K28" s="4">
        <v>751435</v>
      </c>
      <c r="L28" s="42">
        <v>817637</v>
      </c>
      <c r="M28" s="4">
        <v>477307</v>
      </c>
      <c r="N28" s="42">
        <v>612983</v>
      </c>
      <c r="O28" s="4">
        <v>680375</v>
      </c>
      <c r="P28" s="42">
        <v>538323</v>
      </c>
      <c r="Q28" s="4">
        <v>543157</v>
      </c>
      <c r="R28" s="42">
        <v>517001</v>
      </c>
      <c r="S28" s="4">
        <v>591558</v>
      </c>
      <c r="T28" s="42">
        <v>729394</v>
      </c>
      <c r="U28" s="4">
        <v>581435</v>
      </c>
      <c r="V28" s="71">
        <v>650049</v>
      </c>
      <c r="W28" s="121">
        <v>555431</v>
      </c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</row>
    <row r="29" spans="1:140" s="87" customFormat="1" ht="23.25" customHeight="1" x14ac:dyDescent="0.2">
      <c r="A29" s="149"/>
      <c r="B29" s="144"/>
      <c r="C29" s="9" t="s">
        <v>45</v>
      </c>
      <c r="D29" s="2" t="s">
        <v>5</v>
      </c>
      <c r="E29" s="4"/>
      <c r="F29" s="42"/>
      <c r="G29" s="4"/>
      <c r="H29" s="42"/>
      <c r="I29" s="4"/>
      <c r="J29" s="42">
        <v>84092</v>
      </c>
      <c r="K29" s="4">
        <v>97341</v>
      </c>
      <c r="L29" s="42">
        <v>84700</v>
      </c>
      <c r="M29" s="4">
        <v>58099</v>
      </c>
      <c r="N29" s="42">
        <v>871249</v>
      </c>
      <c r="O29" s="4">
        <v>1026936</v>
      </c>
      <c r="P29" s="42">
        <v>905088</v>
      </c>
      <c r="Q29" s="4">
        <v>730886</v>
      </c>
      <c r="R29" s="42">
        <v>540590.55299999996</v>
      </c>
      <c r="S29" s="4">
        <v>640544</v>
      </c>
      <c r="T29" s="42">
        <v>900402.875</v>
      </c>
      <c r="U29" s="4">
        <v>697011.39500000002</v>
      </c>
      <c r="V29" s="71">
        <v>704009</v>
      </c>
      <c r="W29" s="121">
        <v>578316.62399999995</v>
      </c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</row>
    <row r="30" spans="1:140" s="87" customFormat="1" ht="23.25" customHeight="1" thickBot="1" x14ac:dyDescent="0.25">
      <c r="A30" s="148"/>
      <c r="B30" s="145"/>
      <c r="C30" s="5" t="s">
        <v>112</v>
      </c>
      <c r="D30" s="33" t="s">
        <v>6</v>
      </c>
      <c r="E30" s="7"/>
      <c r="F30" s="38"/>
      <c r="G30" s="7"/>
      <c r="H30" s="38"/>
      <c r="I30" s="7"/>
      <c r="J30" s="38">
        <v>310931</v>
      </c>
      <c r="K30" s="7">
        <v>400332</v>
      </c>
      <c r="L30" s="38">
        <v>349098</v>
      </c>
      <c r="M30" s="7">
        <v>265512</v>
      </c>
      <c r="N30" s="38">
        <v>303862</v>
      </c>
      <c r="O30" s="7">
        <v>321873</v>
      </c>
      <c r="P30" s="38">
        <v>269818</v>
      </c>
      <c r="Q30" s="7">
        <v>263595</v>
      </c>
      <c r="R30" s="38">
        <v>177513.065</v>
      </c>
      <c r="S30" s="7">
        <v>218196</v>
      </c>
      <c r="T30" s="38">
        <v>233963.78700000001</v>
      </c>
      <c r="U30" s="7">
        <v>221034.54300000001</v>
      </c>
      <c r="V30" s="67">
        <v>219808</v>
      </c>
      <c r="W30" s="117">
        <v>177515.101</v>
      </c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4"/>
      <c r="BM30" s="84"/>
      <c r="BN30" s="84"/>
      <c r="BO30" s="84"/>
      <c r="BP30" s="84"/>
      <c r="BQ30" s="84"/>
      <c r="BR30" s="84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4"/>
      <c r="CF30" s="84"/>
      <c r="CG30" s="84"/>
      <c r="CH30" s="84"/>
      <c r="CI30" s="84"/>
      <c r="CJ30" s="84"/>
      <c r="CK30" s="84"/>
      <c r="CL30" s="84"/>
      <c r="CM30" s="84"/>
      <c r="CN30" s="84"/>
      <c r="CO30" s="84"/>
      <c r="CP30" s="84"/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84"/>
      <c r="DE30" s="84"/>
      <c r="DF30" s="84"/>
      <c r="DG30" s="84"/>
      <c r="DH30" s="84"/>
      <c r="DI30" s="84"/>
      <c r="DJ30" s="84"/>
      <c r="DK30" s="84"/>
      <c r="DL30" s="84"/>
      <c r="DM30" s="84"/>
      <c r="DN30" s="84"/>
      <c r="DO30" s="84"/>
      <c r="DP30" s="84"/>
      <c r="DQ30" s="84"/>
      <c r="DR30" s="84"/>
      <c r="DS30" s="84"/>
      <c r="DT30" s="84"/>
      <c r="DU30" s="84"/>
      <c r="DV30" s="84"/>
      <c r="DW30" s="84"/>
      <c r="DX30" s="84"/>
      <c r="DY30" s="84"/>
      <c r="DZ30" s="84"/>
      <c r="EA30" s="84"/>
      <c r="EB30" s="84"/>
      <c r="EC30" s="84"/>
      <c r="ED30" s="84"/>
      <c r="EE30" s="84"/>
      <c r="EF30" s="84"/>
      <c r="EG30" s="84"/>
      <c r="EH30" s="84"/>
      <c r="EI30" s="84"/>
      <c r="EJ30" s="84"/>
    </row>
    <row r="31" spans="1:140" s="87" customFormat="1" ht="23.25" customHeight="1" x14ac:dyDescent="0.2">
      <c r="A31" s="147" t="s">
        <v>27</v>
      </c>
      <c r="B31" s="146" t="s">
        <v>134</v>
      </c>
      <c r="C31" s="3" t="s">
        <v>45</v>
      </c>
      <c r="D31" s="34" t="s">
        <v>5</v>
      </c>
      <c r="E31" s="8"/>
      <c r="F31" s="41"/>
      <c r="G31" s="8"/>
      <c r="H31" s="41"/>
      <c r="I31" s="8"/>
      <c r="J31" s="41"/>
      <c r="K31" s="8"/>
      <c r="L31" s="41"/>
      <c r="M31" s="8"/>
      <c r="N31" s="41"/>
      <c r="O31" s="8"/>
      <c r="P31" s="41"/>
      <c r="Q31" s="8"/>
      <c r="R31" s="41"/>
      <c r="S31" s="8"/>
      <c r="T31" s="41">
        <v>7688.393</v>
      </c>
      <c r="U31" s="8">
        <v>13980.546</v>
      </c>
      <c r="V31" s="70">
        <v>26396</v>
      </c>
      <c r="W31" s="120">
        <v>21113.556</v>
      </c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</row>
    <row r="32" spans="1:140" ht="24.9" customHeight="1" x14ac:dyDescent="0.2">
      <c r="A32" s="149"/>
      <c r="B32" s="144"/>
      <c r="C32" s="9" t="s">
        <v>46</v>
      </c>
      <c r="D32" s="2" t="s">
        <v>5</v>
      </c>
      <c r="E32" s="4"/>
      <c r="F32" s="42"/>
      <c r="G32" s="4"/>
      <c r="H32" s="42"/>
      <c r="I32" s="4"/>
      <c r="J32" s="42"/>
      <c r="K32" s="4"/>
      <c r="L32" s="42"/>
      <c r="M32" s="4"/>
      <c r="N32" s="42"/>
      <c r="O32" s="4"/>
      <c r="P32" s="42"/>
      <c r="Q32" s="4"/>
      <c r="R32" s="42"/>
      <c r="S32" s="4"/>
      <c r="T32" s="42"/>
      <c r="U32" s="4"/>
      <c r="V32" s="71">
        <v>4</v>
      </c>
      <c r="W32" s="121">
        <v>3.6309999999999998</v>
      </c>
    </row>
    <row r="33" spans="1:140" s="87" customFormat="1" ht="23.25" customHeight="1" x14ac:dyDescent="0.2">
      <c r="A33" s="149"/>
      <c r="B33" s="144"/>
      <c r="C33" s="9" t="s">
        <v>112</v>
      </c>
      <c r="D33" s="2" t="s">
        <v>6</v>
      </c>
      <c r="E33" s="4"/>
      <c r="F33" s="42"/>
      <c r="G33" s="4"/>
      <c r="H33" s="42"/>
      <c r="I33" s="4"/>
      <c r="J33" s="42"/>
      <c r="K33" s="4"/>
      <c r="L33" s="42"/>
      <c r="M33" s="4"/>
      <c r="N33" s="42"/>
      <c r="O33" s="4"/>
      <c r="P33" s="42"/>
      <c r="Q33" s="4"/>
      <c r="R33" s="42"/>
      <c r="S33" s="4"/>
      <c r="T33" s="42">
        <v>1207.375</v>
      </c>
      <c r="U33" s="4">
        <v>2196.7669999999998</v>
      </c>
      <c r="V33" s="71">
        <v>4148</v>
      </c>
      <c r="W33" s="121">
        <v>2917</v>
      </c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</row>
    <row r="34" spans="1:140" ht="24.9" customHeight="1" thickBot="1" x14ac:dyDescent="0.25">
      <c r="A34" s="148"/>
      <c r="B34" s="145"/>
      <c r="C34" s="5" t="s">
        <v>122</v>
      </c>
      <c r="D34" s="33" t="s">
        <v>6</v>
      </c>
      <c r="E34" s="7"/>
      <c r="F34" s="38"/>
      <c r="G34" s="7"/>
      <c r="H34" s="38"/>
      <c r="I34" s="7"/>
      <c r="J34" s="38"/>
      <c r="K34" s="7"/>
      <c r="L34" s="38"/>
      <c r="M34" s="7"/>
      <c r="N34" s="38"/>
      <c r="O34" s="7"/>
      <c r="P34" s="38"/>
      <c r="Q34" s="7"/>
      <c r="R34" s="38"/>
      <c r="S34" s="7"/>
      <c r="T34" s="38"/>
      <c r="U34" s="7"/>
      <c r="V34" s="67">
        <v>1.815998773472</v>
      </c>
      <c r="W34" s="117">
        <v>1.5841940000000001</v>
      </c>
    </row>
    <row r="35" spans="1:140" s="87" customFormat="1" ht="23.25" customHeight="1" x14ac:dyDescent="0.2">
      <c r="A35" s="147" t="s">
        <v>37</v>
      </c>
      <c r="B35" s="151" t="s">
        <v>125</v>
      </c>
      <c r="C35" s="3" t="s">
        <v>113</v>
      </c>
      <c r="D35" s="34" t="s">
        <v>1</v>
      </c>
      <c r="E35" s="17"/>
      <c r="F35" s="36"/>
      <c r="G35" s="17"/>
      <c r="H35" s="36"/>
      <c r="I35" s="17">
        <v>4.9200000000000001E-2</v>
      </c>
      <c r="J35" s="36">
        <v>5.4300000000000001E-2</v>
      </c>
      <c r="K35" s="17">
        <v>7.0800000000000002E-2</v>
      </c>
      <c r="L35" s="36">
        <v>6.08E-2</v>
      </c>
      <c r="M35" s="17">
        <v>5.8700000000000002E-2</v>
      </c>
      <c r="N35" s="36">
        <v>4.65E-2</v>
      </c>
      <c r="O35" s="17">
        <v>3.7634159059919209E-2</v>
      </c>
      <c r="P35" s="36">
        <v>4.0117919965004675E-2</v>
      </c>
      <c r="Q35" s="17">
        <v>4.0782123936813963E-2</v>
      </c>
      <c r="R35" s="36">
        <v>2.6989503495601832E-2</v>
      </c>
      <c r="S35" s="17">
        <v>0.02</v>
      </c>
      <c r="T35" s="36">
        <v>0.04</v>
      </c>
      <c r="U35" s="17">
        <v>3.7999999999999999E-2</v>
      </c>
      <c r="V35" s="65">
        <v>3.7999999999999999E-2</v>
      </c>
      <c r="W35" s="122">
        <v>3.569E-2</v>
      </c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  <c r="EH35" s="84"/>
      <c r="EI35" s="84"/>
      <c r="EJ35" s="84"/>
    </row>
    <row r="36" spans="1:140" s="87" customFormat="1" ht="23.25" customHeight="1" thickBot="1" x14ac:dyDescent="0.25">
      <c r="A36" s="148"/>
      <c r="B36" s="152"/>
      <c r="C36" s="5" t="s">
        <v>56</v>
      </c>
      <c r="D36" s="33" t="s">
        <v>4</v>
      </c>
      <c r="E36" s="21"/>
      <c r="F36" s="43"/>
      <c r="G36" s="21"/>
      <c r="H36" s="43"/>
      <c r="I36" s="21">
        <v>4483.84</v>
      </c>
      <c r="J36" s="43">
        <v>4485.29</v>
      </c>
      <c r="K36" s="21">
        <v>4451</v>
      </c>
      <c r="L36" s="43">
        <v>4097</v>
      </c>
      <c r="M36" s="21">
        <v>4191</v>
      </c>
      <c r="N36" s="43">
        <v>4386.6899999999996</v>
      </c>
      <c r="O36" s="21">
        <v>4222.7860000000001</v>
      </c>
      <c r="P36" s="43">
        <v>3803.9360000000001</v>
      </c>
      <c r="Q36" s="21">
        <v>3790.1409999999996</v>
      </c>
      <c r="R36" s="43">
        <v>3505.5479999999998</v>
      </c>
      <c r="S36" s="21">
        <v>3585.1709999999998</v>
      </c>
      <c r="T36" s="43">
        <v>3659.913</v>
      </c>
      <c r="U36" s="21">
        <v>3502.569</v>
      </c>
      <c r="V36" s="72">
        <v>3751.59168</v>
      </c>
      <c r="W36" s="123">
        <v>4016.1203489999998</v>
      </c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  <c r="EF36" s="84"/>
      <c r="EG36" s="84"/>
      <c r="EH36" s="84"/>
      <c r="EI36" s="84"/>
      <c r="EJ36" s="84"/>
    </row>
    <row r="37" spans="1:140" s="87" customFormat="1" ht="23.25" customHeight="1" x14ac:dyDescent="0.2">
      <c r="A37" s="147" t="s">
        <v>28</v>
      </c>
      <c r="B37" s="146" t="s">
        <v>57</v>
      </c>
      <c r="C37" s="3" t="s">
        <v>45</v>
      </c>
      <c r="D37" s="34" t="s">
        <v>5</v>
      </c>
      <c r="E37" s="8"/>
      <c r="F37" s="41"/>
      <c r="G37" s="8"/>
      <c r="H37" s="41"/>
      <c r="I37" s="8"/>
      <c r="J37" s="41"/>
      <c r="K37" s="8"/>
      <c r="L37" s="41"/>
      <c r="M37" s="8"/>
      <c r="N37" s="41">
        <v>23700</v>
      </c>
      <c r="O37" s="8">
        <v>45300</v>
      </c>
      <c r="P37" s="41">
        <v>45300</v>
      </c>
      <c r="Q37" s="8">
        <v>51498</v>
      </c>
      <c r="R37" s="41">
        <v>55007.717391304344</v>
      </c>
      <c r="S37" s="8">
        <v>55007.718000000001</v>
      </c>
      <c r="T37" s="41">
        <v>55007.718000000001</v>
      </c>
      <c r="U37" s="8">
        <v>55007.718000000001</v>
      </c>
      <c r="V37" s="70">
        <v>55007.717391304352</v>
      </c>
      <c r="W37" s="120">
        <v>55007.717391304352</v>
      </c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4"/>
      <c r="BT37" s="84"/>
      <c r="BU37" s="84"/>
      <c r="BV37" s="84"/>
      <c r="BW37" s="84"/>
      <c r="BX37" s="84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  <c r="EF37" s="84"/>
      <c r="EG37" s="84"/>
      <c r="EH37" s="84"/>
      <c r="EI37" s="84"/>
      <c r="EJ37" s="84"/>
    </row>
    <row r="38" spans="1:140" s="87" customFormat="1" ht="23.25" customHeight="1" thickBot="1" x14ac:dyDescent="0.25">
      <c r="A38" s="148"/>
      <c r="B38" s="145"/>
      <c r="C38" s="5" t="s">
        <v>112</v>
      </c>
      <c r="D38" s="33" t="s">
        <v>6</v>
      </c>
      <c r="E38" s="7"/>
      <c r="F38" s="38"/>
      <c r="G38" s="7"/>
      <c r="H38" s="38"/>
      <c r="I38" s="7"/>
      <c r="J38" s="38"/>
      <c r="K38" s="7"/>
      <c r="L38" s="38"/>
      <c r="M38" s="7"/>
      <c r="N38" s="38">
        <v>5600</v>
      </c>
      <c r="O38" s="7">
        <v>10300</v>
      </c>
      <c r="P38" s="38">
        <v>10000</v>
      </c>
      <c r="Q38" s="7">
        <v>11347.406999999999</v>
      </c>
      <c r="R38" s="38">
        <v>11565.214</v>
      </c>
      <c r="S38" s="7">
        <v>11443.986000000001</v>
      </c>
      <c r="T38" s="38">
        <v>11222.378000000001</v>
      </c>
      <c r="U38" s="7">
        <v>11707.75</v>
      </c>
      <c r="V38" s="67">
        <v>11487.803941121858</v>
      </c>
      <c r="W38" s="117">
        <v>11039.862999999999</v>
      </c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BO38" s="84"/>
      <c r="BP38" s="84"/>
      <c r="BQ38" s="84"/>
      <c r="BR38" s="84"/>
      <c r="BS38" s="84"/>
      <c r="BT38" s="84"/>
      <c r="BU38" s="84"/>
      <c r="BV38" s="84"/>
      <c r="BW38" s="84"/>
      <c r="BX38" s="84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  <c r="EF38" s="84"/>
      <c r="EG38" s="84"/>
      <c r="EH38" s="84"/>
      <c r="EI38" s="84"/>
      <c r="EJ38" s="84"/>
    </row>
    <row r="39" spans="1:140" s="87" customFormat="1" ht="23.25" customHeight="1" x14ac:dyDescent="0.2">
      <c r="A39" s="147" t="s">
        <v>28</v>
      </c>
      <c r="B39" s="146" t="s">
        <v>15</v>
      </c>
      <c r="C39" s="3" t="s">
        <v>112</v>
      </c>
      <c r="D39" s="34" t="s">
        <v>6</v>
      </c>
      <c r="E39" s="8"/>
      <c r="F39" s="41"/>
      <c r="G39" s="8"/>
      <c r="H39" s="41"/>
      <c r="I39" s="8"/>
      <c r="J39" s="41"/>
      <c r="K39" s="8"/>
      <c r="L39" s="41"/>
      <c r="M39" s="8"/>
      <c r="N39" s="41"/>
      <c r="O39" s="8"/>
      <c r="P39" s="41">
        <v>1118.8634999999999</v>
      </c>
      <c r="Q39" s="8">
        <v>3096</v>
      </c>
      <c r="R39" s="41">
        <v>2545.2109999999998</v>
      </c>
      <c r="S39" s="8">
        <v>3856.4830000000002</v>
      </c>
      <c r="T39" s="41">
        <v>3276.4609999999998</v>
      </c>
      <c r="U39" s="8">
        <v>3279.6390000000001</v>
      </c>
      <c r="V39" s="70">
        <v>3617.62</v>
      </c>
      <c r="W39" s="120">
        <v>2090.8336094195588</v>
      </c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4"/>
      <c r="BM39" s="84"/>
      <c r="BN39" s="84"/>
      <c r="BO39" s="84"/>
      <c r="BP39" s="84"/>
      <c r="BQ39" s="84"/>
      <c r="BR39" s="84"/>
      <c r="BS39" s="84"/>
      <c r="BT39" s="84"/>
      <c r="BU39" s="84"/>
      <c r="BV39" s="84"/>
      <c r="BW39" s="84"/>
      <c r="BX39" s="84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  <c r="EF39" s="84"/>
      <c r="EG39" s="84"/>
      <c r="EH39" s="84"/>
      <c r="EI39" s="84"/>
      <c r="EJ39" s="84"/>
    </row>
    <row r="40" spans="1:140" s="87" customFormat="1" ht="23.25" customHeight="1" thickBot="1" x14ac:dyDescent="0.25">
      <c r="A40" s="148"/>
      <c r="B40" s="145"/>
      <c r="C40" s="5" t="s">
        <v>45</v>
      </c>
      <c r="D40" s="33" t="s">
        <v>14</v>
      </c>
      <c r="E40" s="7"/>
      <c r="F40" s="38"/>
      <c r="G40" s="7"/>
      <c r="H40" s="38"/>
      <c r="I40" s="7"/>
      <c r="J40" s="38"/>
      <c r="K40" s="7"/>
      <c r="L40" s="38"/>
      <c r="M40" s="7"/>
      <c r="N40" s="38"/>
      <c r="O40" s="7"/>
      <c r="P40" s="38">
        <v>648.25480615298295</v>
      </c>
      <c r="Q40" s="7">
        <v>1282</v>
      </c>
      <c r="R40" s="38">
        <v>1067.2829999999999</v>
      </c>
      <c r="S40" s="7">
        <v>1616.537</v>
      </c>
      <c r="T40" s="38">
        <v>1377.8109999999999</v>
      </c>
      <c r="U40" s="7">
        <v>1351.7139999999999</v>
      </c>
      <c r="V40" s="67">
        <v>1347.69</v>
      </c>
      <c r="W40" s="117">
        <v>718.87687733205883</v>
      </c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  <c r="BO40" s="84"/>
      <c r="BP40" s="84"/>
      <c r="BQ40" s="84"/>
      <c r="BR40" s="84"/>
      <c r="BS40" s="84"/>
      <c r="BT40" s="84"/>
      <c r="BU40" s="84"/>
      <c r="BV40" s="84"/>
      <c r="BW40" s="84"/>
      <c r="BX40" s="84"/>
      <c r="BY40" s="84"/>
      <c r="BZ40" s="84"/>
      <c r="CA40" s="84"/>
      <c r="CB40" s="84"/>
      <c r="CC40" s="84"/>
      <c r="CD40" s="84"/>
      <c r="CE40" s="84"/>
      <c r="CF40" s="84"/>
      <c r="CG40" s="84"/>
      <c r="CH40" s="84"/>
      <c r="CI40" s="84"/>
      <c r="CJ40" s="84"/>
      <c r="CK40" s="84"/>
      <c r="CL40" s="84"/>
      <c r="CM40" s="84"/>
      <c r="CN40" s="84"/>
      <c r="CO40" s="84"/>
      <c r="CP40" s="84"/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D40" s="84"/>
      <c r="DE40" s="84"/>
      <c r="DF40" s="84"/>
      <c r="DG40" s="84"/>
      <c r="DH40" s="84"/>
      <c r="DI40" s="84"/>
      <c r="DJ40" s="84"/>
      <c r="DK40" s="84"/>
      <c r="DL40" s="84"/>
      <c r="DM40" s="84"/>
      <c r="DN40" s="84"/>
      <c r="DO40" s="84"/>
      <c r="DP40" s="84"/>
      <c r="DQ40" s="84"/>
      <c r="DR40" s="84"/>
      <c r="DS40" s="84"/>
      <c r="DT40" s="84"/>
      <c r="DU40" s="84"/>
      <c r="DV40" s="84"/>
      <c r="DW40" s="84"/>
      <c r="DX40" s="84"/>
      <c r="DY40" s="84"/>
      <c r="DZ40" s="84"/>
      <c r="EA40" s="84"/>
      <c r="EB40" s="84"/>
      <c r="EC40" s="84"/>
      <c r="ED40" s="84"/>
      <c r="EE40" s="84"/>
      <c r="EF40" s="84"/>
      <c r="EG40" s="84"/>
      <c r="EH40" s="84"/>
      <c r="EI40" s="84"/>
      <c r="EJ40" s="84"/>
    </row>
    <row r="41" spans="1:140" s="87" customFormat="1" ht="23.25" customHeight="1" x14ac:dyDescent="0.2">
      <c r="A41" s="147" t="s">
        <v>28</v>
      </c>
      <c r="B41" s="146" t="s">
        <v>146</v>
      </c>
      <c r="C41" s="3" t="s">
        <v>58</v>
      </c>
      <c r="D41" s="34" t="s">
        <v>8</v>
      </c>
      <c r="E41" s="8"/>
      <c r="F41" s="41"/>
      <c r="G41" s="8"/>
      <c r="H41" s="41">
        <v>278</v>
      </c>
      <c r="I41" s="8">
        <v>2710</v>
      </c>
      <c r="J41" s="41">
        <v>2928</v>
      </c>
      <c r="K41" s="8">
        <v>5104</v>
      </c>
      <c r="L41" s="41">
        <v>10862</v>
      </c>
      <c r="M41" s="8">
        <v>39422</v>
      </c>
      <c r="N41" s="41">
        <v>97034</v>
      </c>
      <c r="O41" s="8">
        <v>258569</v>
      </c>
      <c r="P41" s="41">
        <v>469480</v>
      </c>
      <c r="Q41" s="8">
        <v>603171</v>
      </c>
      <c r="R41" s="41">
        <v>654804</v>
      </c>
      <c r="S41" s="8">
        <v>687303</v>
      </c>
      <c r="T41" s="41">
        <v>701588</v>
      </c>
      <c r="U41" s="8">
        <v>708288</v>
      </c>
      <c r="V41" s="70">
        <v>727996</v>
      </c>
      <c r="W41" s="120">
        <v>731274</v>
      </c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/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/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/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/>
      <c r="EJ41" s="84"/>
    </row>
    <row r="42" spans="1:140" s="87" customFormat="1" ht="23.25" customHeight="1" thickBot="1" x14ac:dyDescent="0.25">
      <c r="A42" s="148"/>
      <c r="B42" s="145"/>
      <c r="C42" s="5" t="s">
        <v>59</v>
      </c>
      <c r="D42" s="33" t="s">
        <v>1</v>
      </c>
      <c r="E42" s="22"/>
      <c r="F42" s="44"/>
      <c r="G42" s="22"/>
      <c r="H42" s="44"/>
      <c r="I42" s="22"/>
      <c r="J42" s="44"/>
      <c r="K42" s="22">
        <v>0.01</v>
      </c>
      <c r="L42" s="44">
        <v>0.01</v>
      </c>
      <c r="M42" s="22">
        <v>0.05</v>
      </c>
      <c r="N42" s="44">
        <v>0.13</v>
      </c>
      <c r="O42" s="22">
        <v>0.33</v>
      </c>
      <c r="P42" s="44">
        <v>0.61</v>
      </c>
      <c r="Q42" s="22">
        <v>0.78</v>
      </c>
      <c r="R42" s="44">
        <v>0.83850000000000002</v>
      </c>
      <c r="S42" s="22">
        <v>0.87853999999999999</v>
      </c>
      <c r="T42" s="44">
        <v>0.89617000000000002</v>
      </c>
      <c r="U42" s="22">
        <v>0.90137999999999996</v>
      </c>
      <c r="V42" s="73">
        <v>0.90744507932709084</v>
      </c>
      <c r="W42" s="124">
        <v>0.91166999999999998</v>
      </c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</row>
    <row r="43" spans="1:140" s="87" customFormat="1" ht="23.25" customHeight="1" x14ac:dyDescent="0.2">
      <c r="A43" s="147" t="s">
        <v>34</v>
      </c>
      <c r="B43" s="146" t="s">
        <v>60</v>
      </c>
      <c r="C43" s="3" t="s">
        <v>62</v>
      </c>
      <c r="D43" s="34" t="s">
        <v>8</v>
      </c>
      <c r="E43" s="8">
        <v>81000</v>
      </c>
      <c r="F43" s="41">
        <v>284000</v>
      </c>
      <c r="G43" s="8">
        <v>522000</v>
      </c>
      <c r="H43" s="41">
        <v>602000</v>
      </c>
      <c r="I43" s="8">
        <v>632000</v>
      </c>
      <c r="J43" s="41">
        <v>648000</v>
      </c>
      <c r="K43" s="8">
        <v>662000</v>
      </c>
      <c r="L43" s="41">
        <v>675000</v>
      </c>
      <c r="M43" s="8">
        <v>687000</v>
      </c>
      <c r="N43" s="41">
        <v>698000</v>
      </c>
      <c r="O43" s="8">
        <v>708000</v>
      </c>
      <c r="P43" s="41">
        <v>719000</v>
      </c>
      <c r="Q43" s="8">
        <v>727545</v>
      </c>
      <c r="R43" s="41">
        <v>730535</v>
      </c>
      <c r="S43" s="8">
        <v>715249</v>
      </c>
      <c r="T43" s="41">
        <v>629518</v>
      </c>
      <c r="U43" s="8">
        <v>440959</v>
      </c>
      <c r="V43" s="70">
        <v>221680</v>
      </c>
      <c r="W43" s="120">
        <v>138392</v>
      </c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</row>
    <row r="44" spans="1:140" s="87" customFormat="1" ht="23.25" customHeight="1" x14ac:dyDescent="0.2">
      <c r="A44" s="149"/>
      <c r="B44" s="144"/>
      <c r="C44" s="9" t="s">
        <v>61</v>
      </c>
      <c r="D44" s="2" t="s">
        <v>8</v>
      </c>
      <c r="E44" s="4"/>
      <c r="F44" s="42"/>
      <c r="G44" s="4"/>
      <c r="H44" s="42"/>
      <c r="I44" s="4"/>
      <c r="J44" s="42"/>
      <c r="K44" s="4"/>
      <c r="L44" s="42"/>
      <c r="M44" s="4"/>
      <c r="N44" s="42"/>
      <c r="O44" s="4"/>
      <c r="P44" s="42"/>
      <c r="Q44" s="4"/>
      <c r="R44" s="42"/>
      <c r="S44" s="4">
        <v>16402</v>
      </c>
      <c r="T44" s="42">
        <v>136617</v>
      </c>
      <c r="U44" s="4">
        <v>327261</v>
      </c>
      <c r="V44" s="71">
        <v>488228</v>
      </c>
      <c r="W44" s="121">
        <v>634124</v>
      </c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</row>
    <row r="45" spans="1:140" s="87" customFormat="1" ht="23.25" customHeight="1" thickBot="1" x14ac:dyDescent="0.25">
      <c r="A45" s="148"/>
      <c r="B45" s="145"/>
      <c r="C45" s="5" t="s">
        <v>59</v>
      </c>
      <c r="D45" s="33" t="s">
        <v>1</v>
      </c>
      <c r="E45" s="22">
        <v>0.11</v>
      </c>
      <c r="F45" s="44">
        <v>0.39</v>
      </c>
      <c r="G45" s="22">
        <v>0.71</v>
      </c>
      <c r="H45" s="44">
        <v>0.82</v>
      </c>
      <c r="I45" s="22">
        <v>0.86</v>
      </c>
      <c r="J45" s="44">
        <v>0.88</v>
      </c>
      <c r="K45" s="22">
        <v>0.9</v>
      </c>
      <c r="L45" s="44">
        <v>0.92</v>
      </c>
      <c r="M45" s="22">
        <v>0.93</v>
      </c>
      <c r="N45" s="44">
        <v>0.95</v>
      </c>
      <c r="O45" s="22">
        <v>0.96</v>
      </c>
      <c r="P45" s="44">
        <v>0.98</v>
      </c>
      <c r="Q45" s="22">
        <v>0.95850000000000002</v>
      </c>
      <c r="R45" s="44">
        <v>0.95804</v>
      </c>
      <c r="S45" s="22">
        <v>1</v>
      </c>
      <c r="T45" s="44">
        <v>1</v>
      </c>
      <c r="U45" s="22">
        <v>1</v>
      </c>
      <c r="V45" s="73">
        <v>1</v>
      </c>
      <c r="W45" s="124">
        <v>1</v>
      </c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</row>
    <row r="46" spans="1:140" s="87" customFormat="1" ht="23.25" customHeight="1" x14ac:dyDescent="0.2">
      <c r="A46" s="147" t="s">
        <v>32</v>
      </c>
      <c r="B46" s="151" t="s">
        <v>124</v>
      </c>
      <c r="C46" s="9" t="s">
        <v>63</v>
      </c>
      <c r="D46" s="2" t="s">
        <v>8</v>
      </c>
      <c r="E46" s="10"/>
      <c r="F46" s="2"/>
      <c r="G46" s="10"/>
      <c r="H46" s="2"/>
      <c r="I46" s="10"/>
      <c r="J46" s="2"/>
      <c r="K46" s="10"/>
      <c r="L46" s="2"/>
      <c r="M46" s="10"/>
      <c r="N46" s="2"/>
      <c r="O46" s="10"/>
      <c r="P46" s="2"/>
      <c r="Q46" s="10"/>
      <c r="R46" s="2"/>
      <c r="S46" s="23">
        <v>18322</v>
      </c>
      <c r="T46" s="47">
        <v>137310</v>
      </c>
      <c r="U46" s="23">
        <v>331278</v>
      </c>
      <c r="V46" s="74">
        <v>505809</v>
      </c>
      <c r="W46" s="125">
        <v>663603</v>
      </c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4"/>
      <c r="EJ46" s="84"/>
    </row>
    <row r="47" spans="1:140" s="87" customFormat="1" ht="23.25" customHeight="1" thickBot="1" x14ac:dyDescent="0.25">
      <c r="A47" s="148"/>
      <c r="B47" s="152"/>
      <c r="C47" s="5" t="s">
        <v>64</v>
      </c>
      <c r="D47" s="33" t="s">
        <v>1</v>
      </c>
      <c r="E47" s="6"/>
      <c r="F47" s="33"/>
      <c r="G47" s="6"/>
      <c r="H47" s="33"/>
      <c r="I47" s="6"/>
      <c r="J47" s="33"/>
      <c r="K47" s="6"/>
      <c r="L47" s="33"/>
      <c r="M47" s="6"/>
      <c r="N47" s="33"/>
      <c r="O47" s="6"/>
      <c r="P47" s="33"/>
      <c r="Q47" s="6"/>
      <c r="R47" s="33"/>
      <c r="S47" s="24">
        <v>2.4E-2</v>
      </c>
      <c r="T47" s="48">
        <v>0.172043953840949</v>
      </c>
      <c r="U47" s="24">
        <v>0.4138</v>
      </c>
      <c r="V47" s="75">
        <v>0.65039999999999998</v>
      </c>
      <c r="W47" s="126">
        <v>0.82426999999999995</v>
      </c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84"/>
      <c r="BN47" s="84"/>
      <c r="BO47" s="84"/>
      <c r="BP47" s="84"/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4"/>
      <c r="EJ47" s="84"/>
    </row>
    <row r="48" spans="1:140" s="87" customFormat="1" ht="27.9" customHeight="1" thickBot="1" x14ac:dyDescent="0.25">
      <c r="A48" s="61" t="s">
        <v>28</v>
      </c>
      <c r="B48" s="139" t="s">
        <v>65</v>
      </c>
      <c r="C48" s="140" t="s">
        <v>114</v>
      </c>
      <c r="D48" s="52" t="s">
        <v>8</v>
      </c>
      <c r="E48" s="31"/>
      <c r="F48" s="56"/>
      <c r="G48" s="31"/>
      <c r="H48" s="56">
        <v>1050</v>
      </c>
      <c r="I48" s="31">
        <v>990</v>
      </c>
      <c r="J48" s="56">
        <v>886</v>
      </c>
      <c r="K48" s="31">
        <v>776</v>
      </c>
      <c r="L48" s="56">
        <v>715</v>
      </c>
      <c r="M48" s="31">
        <v>665</v>
      </c>
      <c r="N48" s="56">
        <v>620</v>
      </c>
      <c r="O48" s="31">
        <v>589</v>
      </c>
      <c r="P48" s="56">
        <v>548</v>
      </c>
      <c r="Q48" s="31">
        <v>505</v>
      </c>
      <c r="R48" s="56">
        <v>289</v>
      </c>
      <c r="S48" s="31">
        <v>269</v>
      </c>
      <c r="T48" s="56">
        <v>235</v>
      </c>
      <c r="U48" s="31">
        <v>244</v>
      </c>
      <c r="V48" s="80">
        <v>224</v>
      </c>
      <c r="W48" s="128">
        <v>235</v>
      </c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  <c r="BH48" s="84"/>
      <c r="BI48" s="84"/>
      <c r="BJ48" s="84"/>
      <c r="BK48" s="84"/>
      <c r="BL48" s="84"/>
      <c r="BM48" s="84"/>
      <c r="BN48" s="84"/>
      <c r="BO48" s="84"/>
      <c r="BP48" s="84"/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4"/>
      <c r="EJ48" s="84"/>
    </row>
    <row r="49" spans="1:140" ht="23.25" customHeight="1" x14ac:dyDescent="0.2">
      <c r="A49" s="149" t="s">
        <v>19</v>
      </c>
      <c r="B49" s="143" t="s">
        <v>66</v>
      </c>
      <c r="C49" s="14" t="s">
        <v>112</v>
      </c>
      <c r="D49" s="32" t="s">
        <v>6</v>
      </c>
      <c r="E49" s="11"/>
      <c r="F49" s="45"/>
      <c r="G49" s="11"/>
      <c r="H49" s="45"/>
      <c r="I49" s="11"/>
      <c r="J49" s="45">
        <v>2384</v>
      </c>
      <c r="K49" s="11">
        <v>2506</v>
      </c>
      <c r="L49" s="45">
        <v>2104</v>
      </c>
      <c r="M49" s="11">
        <v>2504</v>
      </c>
      <c r="N49" s="45">
        <v>2738</v>
      </c>
      <c r="O49" s="11">
        <v>5617</v>
      </c>
      <c r="P49" s="45">
        <v>1874</v>
      </c>
      <c r="Q49" s="11">
        <v>2080</v>
      </c>
      <c r="R49" s="45">
        <v>2037</v>
      </c>
      <c r="S49" s="11">
        <v>3861</v>
      </c>
      <c r="T49" s="45">
        <v>4026.8609999999999</v>
      </c>
      <c r="U49" s="11">
        <v>6870.45</v>
      </c>
      <c r="V49" s="76">
        <v>7722</v>
      </c>
      <c r="W49" s="127">
        <v>8249.1820000000007</v>
      </c>
    </row>
    <row r="50" spans="1:140" ht="23.25" customHeight="1" thickBot="1" x14ac:dyDescent="0.25">
      <c r="A50" s="148"/>
      <c r="B50" s="145"/>
      <c r="C50" s="5" t="s">
        <v>49</v>
      </c>
      <c r="D50" s="33" t="s">
        <v>5</v>
      </c>
      <c r="E50" s="7"/>
      <c r="F50" s="38"/>
      <c r="G50" s="7"/>
      <c r="H50" s="38"/>
      <c r="I50" s="7"/>
      <c r="J50" s="38">
        <v>32706</v>
      </c>
      <c r="K50" s="7">
        <v>34389</v>
      </c>
      <c r="L50" s="38">
        <v>28873</v>
      </c>
      <c r="M50" s="7">
        <v>34361</v>
      </c>
      <c r="N50" s="38">
        <v>37568</v>
      </c>
      <c r="O50" s="7">
        <v>47019</v>
      </c>
      <c r="P50" s="38">
        <v>43619</v>
      </c>
      <c r="Q50" s="7">
        <v>43016</v>
      </c>
      <c r="R50" s="38">
        <v>44807</v>
      </c>
      <c r="S50" s="7">
        <v>51853</v>
      </c>
      <c r="T50" s="38">
        <v>46890.400000000001</v>
      </c>
      <c r="U50" s="7">
        <v>48960.4</v>
      </c>
      <c r="V50" s="67">
        <v>56181</v>
      </c>
      <c r="W50" s="117">
        <v>39388.03</v>
      </c>
    </row>
    <row r="51" spans="1:140" ht="30" customHeight="1" thickBot="1" x14ac:dyDescent="0.25">
      <c r="A51" s="60" t="s">
        <v>32</v>
      </c>
      <c r="B51" s="13" t="s">
        <v>67</v>
      </c>
      <c r="C51" s="100" t="s">
        <v>68</v>
      </c>
      <c r="D51" s="35" t="s">
        <v>7</v>
      </c>
      <c r="E51" s="25"/>
      <c r="F51" s="46"/>
      <c r="G51" s="25"/>
      <c r="H51" s="46"/>
      <c r="I51" s="25"/>
      <c r="J51" s="46"/>
      <c r="K51" s="25"/>
      <c r="L51" s="46"/>
      <c r="M51" s="25"/>
      <c r="N51" s="46"/>
      <c r="O51" s="25"/>
      <c r="P51" s="46"/>
      <c r="Q51" s="25"/>
      <c r="R51" s="46"/>
      <c r="S51" s="25">
        <v>21924764.370000001</v>
      </c>
      <c r="T51" s="46">
        <v>22207503.719999999</v>
      </c>
      <c r="U51" s="25">
        <v>22646780</v>
      </c>
      <c r="V51" s="80">
        <v>22798753</v>
      </c>
      <c r="W51" s="128">
        <v>23045444</v>
      </c>
    </row>
    <row r="52" spans="1:140" ht="23.25" customHeight="1" x14ac:dyDescent="0.2">
      <c r="A52" s="147" t="s">
        <v>35</v>
      </c>
      <c r="B52" s="146" t="s">
        <v>69</v>
      </c>
      <c r="C52" s="3" t="s">
        <v>45</v>
      </c>
      <c r="D52" s="34" t="s">
        <v>5</v>
      </c>
      <c r="E52" s="8"/>
      <c r="F52" s="41"/>
      <c r="G52" s="8"/>
      <c r="H52" s="41"/>
      <c r="I52" s="8"/>
      <c r="J52" s="41">
        <v>12813</v>
      </c>
      <c r="K52" s="8">
        <v>5733</v>
      </c>
      <c r="L52" s="41">
        <v>81696</v>
      </c>
      <c r="M52" s="8">
        <v>114868</v>
      </c>
      <c r="N52" s="41">
        <v>144524</v>
      </c>
      <c r="O52" s="8">
        <v>143372</v>
      </c>
      <c r="P52" s="41">
        <v>141785</v>
      </c>
      <c r="Q52" s="8">
        <v>149810</v>
      </c>
      <c r="R52" s="41">
        <v>137588</v>
      </c>
      <c r="S52" s="8">
        <v>161987</v>
      </c>
      <c r="T52" s="41">
        <v>128133.855</v>
      </c>
      <c r="U52" s="8">
        <v>111315.099</v>
      </c>
      <c r="V52" s="70">
        <v>109400</v>
      </c>
      <c r="W52" s="120">
        <v>103837.103</v>
      </c>
    </row>
    <row r="53" spans="1:140" ht="23.25" customHeight="1" x14ac:dyDescent="0.2">
      <c r="A53" s="149"/>
      <c r="B53" s="144"/>
      <c r="C53" s="9" t="s">
        <v>112</v>
      </c>
      <c r="D53" s="2" t="s">
        <v>6</v>
      </c>
      <c r="E53" s="4"/>
      <c r="F53" s="42"/>
      <c r="G53" s="4"/>
      <c r="H53" s="42"/>
      <c r="I53" s="4"/>
      <c r="J53" s="42">
        <v>4326</v>
      </c>
      <c r="K53" s="4">
        <v>1551</v>
      </c>
      <c r="L53" s="42">
        <v>16856</v>
      </c>
      <c r="M53" s="4">
        <v>23614</v>
      </c>
      <c r="N53" s="42">
        <v>29523</v>
      </c>
      <c r="O53" s="4">
        <v>29165</v>
      </c>
      <c r="P53" s="42">
        <v>28934</v>
      </c>
      <c r="Q53" s="4">
        <v>30099</v>
      </c>
      <c r="R53" s="42">
        <v>28680</v>
      </c>
      <c r="S53" s="4">
        <v>32470</v>
      </c>
      <c r="T53" s="42">
        <v>25839.544000000002</v>
      </c>
      <c r="U53" s="4">
        <v>22494.002</v>
      </c>
      <c r="V53" s="71">
        <v>22189</v>
      </c>
      <c r="W53" s="121">
        <v>20887.734</v>
      </c>
    </row>
    <row r="54" spans="1:140" ht="23.25" customHeight="1" thickBot="1" x14ac:dyDescent="0.25">
      <c r="A54" s="148"/>
      <c r="B54" s="145"/>
      <c r="C54" s="27" t="s">
        <v>49</v>
      </c>
      <c r="D54" s="33" t="s">
        <v>5</v>
      </c>
      <c r="E54" s="7"/>
      <c r="F54" s="38"/>
      <c r="G54" s="7"/>
      <c r="H54" s="38"/>
      <c r="I54" s="7"/>
      <c r="J54" s="38">
        <v>176797</v>
      </c>
      <c r="K54" s="7">
        <v>176815</v>
      </c>
      <c r="L54" s="38">
        <v>159146</v>
      </c>
      <c r="M54" s="7">
        <v>188688</v>
      </c>
      <c r="N54" s="38">
        <v>196691</v>
      </c>
      <c r="O54" s="7">
        <v>194389</v>
      </c>
      <c r="P54" s="38">
        <v>190364</v>
      </c>
      <c r="Q54" s="7">
        <v>187274</v>
      </c>
      <c r="R54" s="38">
        <v>183355</v>
      </c>
      <c r="S54" s="7">
        <v>218172</v>
      </c>
      <c r="T54" s="38">
        <v>174725.08</v>
      </c>
      <c r="U54" s="7">
        <v>151017</v>
      </c>
      <c r="V54" s="67">
        <v>149674</v>
      </c>
      <c r="W54" s="117">
        <v>171564</v>
      </c>
    </row>
    <row r="55" spans="1:140" s="87" customFormat="1" ht="23.25" customHeight="1" x14ac:dyDescent="0.2">
      <c r="A55" s="147" t="s">
        <v>29</v>
      </c>
      <c r="B55" s="146" t="s">
        <v>70</v>
      </c>
      <c r="C55" s="3" t="s">
        <v>45</v>
      </c>
      <c r="D55" s="34" t="s">
        <v>5</v>
      </c>
      <c r="E55" s="8"/>
      <c r="F55" s="41"/>
      <c r="G55" s="8"/>
      <c r="H55" s="41"/>
      <c r="I55" s="8"/>
      <c r="J55" s="41">
        <v>2794000</v>
      </c>
      <c r="K55" s="8">
        <v>2889000</v>
      </c>
      <c r="L55" s="41">
        <v>2270000</v>
      </c>
      <c r="M55" s="8">
        <v>2733000</v>
      </c>
      <c r="N55" s="41">
        <v>2997000</v>
      </c>
      <c r="O55" s="8">
        <v>3400000</v>
      </c>
      <c r="P55" s="41">
        <v>2998000</v>
      </c>
      <c r="Q55" s="8">
        <v>2546000</v>
      </c>
      <c r="R55" s="41">
        <v>1900427</v>
      </c>
      <c r="S55" s="8">
        <v>2229644</v>
      </c>
      <c r="T55" s="41">
        <v>2363977.7080000001</v>
      </c>
      <c r="U55" s="8">
        <v>2104900.7459999998</v>
      </c>
      <c r="V55" s="70">
        <v>2115883</v>
      </c>
      <c r="W55" s="120">
        <v>2052879.7209999999</v>
      </c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  <c r="BH55" s="84"/>
      <c r="BI55" s="84"/>
      <c r="BJ55" s="84"/>
      <c r="BK55" s="84"/>
      <c r="BL55" s="84"/>
      <c r="BM55" s="84"/>
      <c r="BN55" s="84"/>
      <c r="BO55" s="84"/>
      <c r="BP55" s="84"/>
      <c r="BQ55" s="84"/>
      <c r="BR55" s="84"/>
      <c r="BS55" s="84"/>
      <c r="BT55" s="84"/>
      <c r="BU55" s="84"/>
      <c r="BV55" s="84"/>
      <c r="BW55" s="84"/>
      <c r="BX55" s="84"/>
      <c r="BY55" s="84"/>
      <c r="BZ55" s="84"/>
      <c r="CA55" s="84"/>
      <c r="CB55" s="84"/>
      <c r="CC55" s="84"/>
      <c r="CD55" s="84"/>
      <c r="CE55" s="84"/>
      <c r="CF55" s="84"/>
      <c r="CG55" s="84"/>
      <c r="CH55" s="84"/>
      <c r="CI55" s="84"/>
      <c r="CJ55" s="84"/>
      <c r="CK55" s="84"/>
      <c r="CL55" s="84"/>
      <c r="CM55" s="84"/>
      <c r="CN55" s="84"/>
      <c r="CO55" s="84"/>
      <c r="CP55" s="84"/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  <c r="DS55" s="84"/>
      <c r="DT55" s="84"/>
      <c r="DU55" s="84"/>
      <c r="DV55" s="84"/>
      <c r="DW55" s="84"/>
      <c r="DX55" s="84"/>
      <c r="DY55" s="84"/>
      <c r="DZ55" s="84"/>
      <c r="EA55" s="84"/>
      <c r="EB55" s="84"/>
      <c r="EC55" s="84"/>
      <c r="ED55" s="84"/>
      <c r="EE55" s="84"/>
      <c r="EF55" s="84"/>
      <c r="EG55" s="84"/>
      <c r="EH55" s="84"/>
      <c r="EI55" s="84"/>
      <c r="EJ55" s="84"/>
    </row>
    <row r="56" spans="1:140" s="87" customFormat="1" ht="23.25" customHeight="1" x14ac:dyDescent="0.2">
      <c r="A56" s="149"/>
      <c r="B56" s="144"/>
      <c r="C56" s="9" t="s">
        <v>112</v>
      </c>
      <c r="D56" s="2" t="s">
        <v>6</v>
      </c>
      <c r="E56" s="4"/>
      <c r="F56" s="42"/>
      <c r="G56" s="4"/>
      <c r="H56" s="42"/>
      <c r="I56" s="4"/>
      <c r="J56" s="42">
        <v>1007686</v>
      </c>
      <c r="K56" s="4">
        <v>1092546</v>
      </c>
      <c r="L56" s="42">
        <v>795595</v>
      </c>
      <c r="M56" s="4">
        <v>933086</v>
      </c>
      <c r="N56" s="42">
        <v>1026775</v>
      </c>
      <c r="O56" s="4">
        <v>1046376</v>
      </c>
      <c r="P56" s="42">
        <v>876667</v>
      </c>
      <c r="Q56" s="4">
        <v>873083</v>
      </c>
      <c r="R56" s="42">
        <v>670711</v>
      </c>
      <c r="S56" s="4">
        <v>668674</v>
      </c>
      <c r="T56" s="42">
        <v>583414.43799999997</v>
      </c>
      <c r="U56" s="4">
        <v>658217.56999999995</v>
      </c>
      <c r="V56" s="71">
        <v>643987</v>
      </c>
      <c r="W56" s="121">
        <v>596965.23300000001</v>
      </c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84"/>
      <c r="BK56" s="84"/>
      <c r="BL56" s="84"/>
      <c r="BM56" s="84"/>
      <c r="BN56" s="84"/>
      <c r="BO56" s="84"/>
      <c r="BP56" s="84"/>
      <c r="BQ56" s="84"/>
      <c r="BR56" s="84"/>
      <c r="BS56" s="84"/>
      <c r="BT56" s="84"/>
      <c r="BU56" s="84"/>
      <c r="BV56" s="84"/>
      <c r="BW56" s="84"/>
      <c r="BX56" s="84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  <c r="EF56" s="84"/>
      <c r="EG56" s="84"/>
      <c r="EH56" s="84"/>
      <c r="EI56" s="84"/>
      <c r="EJ56" s="84"/>
    </row>
    <row r="57" spans="1:140" s="87" customFormat="1" ht="23.25" customHeight="1" thickBot="1" x14ac:dyDescent="0.25">
      <c r="A57" s="148"/>
      <c r="B57" s="145"/>
      <c r="C57" s="5" t="s">
        <v>49</v>
      </c>
      <c r="D57" s="33" t="s">
        <v>5</v>
      </c>
      <c r="E57" s="7"/>
      <c r="F57" s="38"/>
      <c r="G57" s="7"/>
      <c r="H57" s="38"/>
      <c r="I57" s="7"/>
      <c r="J57" s="38">
        <v>2192000</v>
      </c>
      <c r="K57" s="7">
        <v>2312000</v>
      </c>
      <c r="L57" s="38">
        <v>1990000</v>
      </c>
      <c r="M57" s="7">
        <v>2109000</v>
      </c>
      <c r="N57" s="38">
        <v>2205000</v>
      </c>
      <c r="O57" s="7">
        <v>2307366</v>
      </c>
      <c r="P57" s="38">
        <v>2168838</v>
      </c>
      <c r="Q57" s="7">
        <v>2132541</v>
      </c>
      <c r="R57" s="38">
        <v>2242778.79</v>
      </c>
      <c r="S57" s="7">
        <v>2418766</v>
      </c>
      <c r="T57" s="38">
        <v>2438117.2799999998</v>
      </c>
      <c r="U57" s="7">
        <v>2161344</v>
      </c>
      <c r="V57" s="67">
        <v>2236932</v>
      </c>
      <c r="W57" s="117">
        <v>2293147</v>
      </c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4"/>
      <c r="BR57" s="84"/>
      <c r="BS57" s="84"/>
      <c r="BT57" s="84"/>
      <c r="BU57" s="84"/>
      <c r="BV57" s="84"/>
      <c r="BW57" s="84"/>
      <c r="BX57" s="84"/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  <c r="EF57" s="84"/>
      <c r="EG57" s="84"/>
      <c r="EH57" s="84"/>
      <c r="EI57" s="84"/>
      <c r="EJ57" s="84"/>
    </row>
    <row r="58" spans="1:140" ht="23.25" customHeight="1" x14ac:dyDescent="0.2">
      <c r="A58" s="147" t="s">
        <v>35</v>
      </c>
      <c r="B58" s="146" t="s">
        <v>71</v>
      </c>
      <c r="C58" s="3" t="s">
        <v>45</v>
      </c>
      <c r="D58" s="34" t="s">
        <v>5</v>
      </c>
      <c r="E58" s="8"/>
      <c r="F58" s="41"/>
      <c r="G58" s="8"/>
      <c r="H58" s="41"/>
      <c r="I58" s="8"/>
      <c r="J58" s="41">
        <v>91780</v>
      </c>
      <c r="K58" s="8">
        <v>92595</v>
      </c>
      <c r="L58" s="41">
        <v>93365</v>
      </c>
      <c r="M58" s="8">
        <v>93883</v>
      </c>
      <c r="N58" s="41">
        <v>94065</v>
      </c>
      <c r="O58" s="8">
        <v>120327</v>
      </c>
      <c r="P58" s="41">
        <v>114281</v>
      </c>
      <c r="Q58" s="8">
        <v>132038</v>
      </c>
      <c r="R58" s="41">
        <v>63581</v>
      </c>
      <c r="S58" s="8">
        <v>105410</v>
      </c>
      <c r="T58" s="41">
        <v>76783.206999999995</v>
      </c>
      <c r="U58" s="8">
        <v>80510.485000000001</v>
      </c>
      <c r="V58" s="70">
        <v>44378</v>
      </c>
      <c r="W58" s="120">
        <v>40305.654000000002</v>
      </c>
    </row>
    <row r="59" spans="1:140" ht="23.25" customHeight="1" x14ac:dyDescent="0.2">
      <c r="A59" s="149"/>
      <c r="B59" s="144"/>
      <c r="C59" s="9" t="s">
        <v>112</v>
      </c>
      <c r="D59" s="2" t="s">
        <v>6</v>
      </c>
      <c r="E59" s="4"/>
      <c r="F59" s="42"/>
      <c r="G59" s="4"/>
      <c r="H59" s="42"/>
      <c r="I59" s="4"/>
      <c r="J59" s="42">
        <v>33289</v>
      </c>
      <c r="K59" s="4">
        <v>33585</v>
      </c>
      <c r="L59" s="42">
        <v>33864</v>
      </c>
      <c r="M59" s="4">
        <v>34052</v>
      </c>
      <c r="N59" s="42">
        <v>34118</v>
      </c>
      <c r="O59" s="4">
        <v>47097</v>
      </c>
      <c r="P59" s="42">
        <v>31056</v>
      </c>
      <c r="Q59" s="4">
        <v>43307</v>
      </c>
      <c r="R59" s="42">
        <v>23049</v>
      </c>
      <c r="S59" s="4">
        <v>29717</v>
      </c>
      <c r="T59" s="42">
        <v>17872.517</v>
      </c>
      <c r="U59" s="4">
        <v>24092.079000000002</v>
      </c>
      <c r="V59" s="71">
        <v>13032</v>
      </c>
      <c r="W59" s="121">
        <v>12527.91</v>
      </c>
    </row>
    <row r="60" spans="1:140" ht="23.25" customHeight="1" thickBot="1" x14ac:dyDescent="0.25">
      <c r="A60" s="148"/>
      <c r="B60" s="145"/>
      <c r="C60" s="5" t="s">
        <v>49</v>
      </c>
      <c r="D60" s="33" t="s">
        <v>5</v>
      </c>
      <c r="E60" s="7"/>
      <c r="F60" s="38"/>
      <c r="G60" s="7"/>
      <c r="H60" s="38"/>
      <c r="I60" s="7"/>
      <c r="J60" s="38">
        <v>456566</v>
      </c>
      <c r="K60" s="7">
        <v>285767</v>
      </c>
      <c r="L60" s="38">
        <v>384325</v>
      </c>
      <c r="M60" s="7">
        <v>409932</v>
      </c>
      <c r="N60" s="38">
        <v>402057</v>
      </c>
      <c r="O60" s="7">
        <v>407335</v>
      </c>
      <c r="P60" s="38">
        <v>413484</v>
      </c>
      <c r="Q60" s="7">
        <v>416942</v>
      </c>
      <c r="R60" s="38">
        <v>385991</v>
      </c>
      <c r="S60" s="7">
        <v>455245</v>
      </c>
      <c r="T60" s="38">
        <v>388623.837</v>
      </c>
      <c r="U60" s="7">
        <v>358641</v>
      </c>
      <c r="V60" s="67">
        <v>379363</v>
      </c>
      <c r="W60" s="117">
        <v>380591</v>
      </c>
    </row>
    <row r="61" spans="1:140" ht="23.25" customHeight="1" x14ac:dyDescent="0.2">
      <c r="A61" s="147" t="s">
        <v>20</v>
      </c>
      <c r="B61" s="146" t="s">
        <v>72</v>
      </c>
      <c r="C61" s="3" t="s">
        <v>73</v>
      </c>
      <c r="D61" s="34" t="s">
        <v>5</v>
      </c>
      <c r="E61" s="8"/>
      <c r="F61" s="41"/>
      <c r="G61" s="8"/>
      <c r="H61" s="41"/>
      <c r="I61" s="8"/>
      <c r="J61" s="41"/>
      <c r="K61" s="8"/>
      <c r="L61" s="41"/>
      <c r="M61" s="8"/>
      <c r="N61" s="41"/>
      <c r="O61" s="8"/>
      <c r="P61" s="41"/>
      <c r="Q61" s="8"/>
      <c r="R61" s="41"/>
      <c r="S61" s="8"/>
      <c r="T61" s="41"/>
      <c r="U61" s="8"/>
      <c r="V61" s="70">
        <v>7.6220796340372239</v>
      </c>
      <c r="W61" s="120">
        <v>4.257822</v>
      </c>
    </row>
    <row r="62" spans="1:140" ht="23.25" customHeight="1" thickBot="1" x14ac:dyDescent="0.25">
      <c r="A62" s="148"/>
      <c r="B62" s="145"/>
      <c r="C62" s="5" t="s">
        <v>110</v>
      </c>
      <c r="D62" s="33" t="s">
        <v>6</v>
      </c>
      <c r="E62" s="7"/>
      <c r="F62" s="38"/>
      <c r="G62" s="7"/>
      <c r="H62" s="38"/>
      <c r="I62" s="7"/>
      <c r="J62" s="38"/>
      <c r="K62" s="7"/>
      <c r="L62" s="38"/>
      <c r="M62" s="7"/>
      <c r="N62" s="38"/>
      <c r="O62" s="7"/>
      <c r="P62" s="38"/>
      <c r="Q62" s="7"/>
      <c r="R62" s="38"/>
      <c r="S62" s="7"/>
      <c r="T62" s="38"/>
      <c r="U62" s="7"/>
      <c r="V62" s="67">
        <v>16.788733000000001</v>
      </c>
      <c r="W62" s="117">
        <v>9.7590000000000003</v>
      </c>
    </row>
    <row r="63" spans="1:140" ht="23.25" customHeight="1" x14ac:dyDescent="0.2">
      <c r="A63" s="150" t="s">
        <v>95</v>
      </c>
      <c r="B63" s="150"/>
      <c r="C63" s="150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</row>
    <row r="64" spans="1:140" s="87" customFormat="1" ht="23.25" customHeight="1" x14ac:dyDescent="0.2">
      <c r="A64" s="162" t="s">
        <v>32</v>
      </c>
      <c r="B64" s="165" t="s">
        <v>126</v>
      </c>
      <c r="C64" s="14" t="s">
        <v>115</v>
      </c>
      <c r="D64" s="32" t="s">
        <v>1</v>
      </c>
      <c r="E64" s="14"/>
      <c r="F64" s="109"/>
      <c r="G64" s="14"/>
      <c r="H64" s="109"/>
      <c r="I64" s="14"/>
      <c r="J64" s="109"/>
      <c r="K64" s="14"/>
      <c r="L64" s="109"/>
      <c r="M64" s="14"/>
      <c r="N64" s="109"/>
      <c r="O64" s="14"/>
      <c r="P64" s="109"/>
      <c r="Q64" s="11"/>
      <c r="R64" s="45"/>
      <c r="S64" s="18">
        <v>0.06</v>
      </c>
      <c r="T64" s="37">
        <v>0.02</v>
      </c>
      <c r="U64" s="18">
        <v>7.0000000000000007E-2</v>
      </c>
      <c r="V64" s="66">
        <v>0.06</v>
      </c>
      <c r="W64" s="116">
        <v>2.8252920000000001E-2</v>
      </c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</row>
    <row r="65" spans="1:140" s="87" customFormat="1" ht="23.25" customHeight="1" x14ac:dyDescent="0.2">
      <c r="A65" s="163"/>
      <c r="B65" s="166"/>
      <c r="C65" s="9" t="s">
        <v>74</v>
      </c>
      <c r="D65" s="2" t="s">
        <v>1</v>
      </c>
      <c r="E65" s="9"/>
      <c r="F65" s="1"/>
      <c r="G65" s="9"/>
      <c r="H65" s="1"/>
      <c r="I65" s="9"/>
      <c r="J65" s="1"/>
      <c r="K65" s="9"/>
      <c r="L65" s="1"/>
      <c r="M65" s="9"/>
      <c r="N65" s="1"/>
      <c r="O65" s="9"/>
      <c r="P65" s="1"/>
      <c r="Q65" s="4"/>
      <c r="R65" s="42"/>
      <c r="S65" s="26"/>
      <c r="T65" s="55">
        <v>0.52</v>
      </c>
      <c r="U65" s="26">
        <v>0.59</v>
      </c>
      <c r="V65" s="77">
        <v>0.62</v>
      </c>
      <c r="W65" s="129">
        <v>0.65213977000000001</v>
      </c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</row>
    <row r="66" spans="1:140" s="87" customFormat="1" ht="23.25" customHeight="1" thickBot="1" x14ac:dyDescent="0.25">
      <c r="A66" s="164"/>
      <c r="B66" s="167"/>
      <c r="C66" s="5" t="s">
        <v>135</v>
      </c>
      <c r="D66" s="33" t="s">
        <v>6</v>
      </c>
      <c r="E66" s="27"/>
      <c r="F66" s="53"/>
      <c r="G66" s="27"/>
      <c r="H66" s="53"/>
      <c r="I66" s="27"/>
      <c r="J66" s="53"/>
      <c r="K66" s="27"/>
      <c r="L66" s="53"/>
      <c r="M66" s="27"/>
      <c r="N66" s="53"/>
      <c r="O66" s="27"/>
      <c r="P66" s="53"/>
      <c r="Q66" s="28"/>
      <c r="R66" s="57"/>
      <c r="S66" s="29"/>
      <c r="T66" s="58"/>
      <c r="U66" s="29">
        <v>3</v>
      </c>
      <c r="V66" s="78">
        <v>3060</v>
      </c>
      <c r="W66" s="130">
        <v>2016</v>
      </c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</row>
    <row r="67" spans="1:140" s="87" customFormat="1" ht="23.25" customHeight="1" x14ac:dyDescent="0.2">
      <c r="A67" s="147" t="s">
        <v>25</v>
      </c>
      <c r="B67" s="13"/>
      <c r="C67" s="3" t="s">
        <v>75</v>
      </c>
      <c r="D67" s="34" t="s">
        <v>6</v>
      </c>
      <c r="E67" s="3"/>
      <c r="F67" s="15"/>
      <c r="G67" s="3"/>
      <c r="H67" s="15"/>
      <c r="I67" s="3"/>
      <c r="J67" s="93">
        <v>635724</v>
      </c>
      <c r="K67" s="94">
        <v>644444</v>
      </c>
      <c r="L67" s="93">
        <v>675610</v>
      </c>
      <c r="M67" s="94">
        <v>721788</v>
      </c>
      <c r="N67" s="93">
        <v>737163</v>
      </c>
      <c r="O67" s="94">
        <v>711910.51</v>
      </c>
      <c r="P67" s="93">
        <v>788313.34299999999</v>
      </c>
      <c r="Q67" s="94">
        <v>813803.83499999996</v>
      </c>
      <c r="R67" s="93">
        <v>825673.65899999999</v>
      </c>
      <c r="S67" s="94">
        <v>856681.576</v>
      </c>
      <c r="T67" s="93">
        <v>836094.95400000003</v>
      </c>
      <c r="U67" s="94">
        <v>845377.946</v>
      </c>
      <c r="V67" s="95">
        <v>908875.84558800003</v>
      </c>
      <c r="W67" s="131">
        <v>920609.85100000002</v>
      </c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</row>
    <row r="68" spans="1:140" s="87" customFormat="1" ht="23.25" customHeight="1" x14ac:dyDescent="0.2">
      <c r="A68" s="149"/>
      <c r="B68" s="13" t="s">
        <v>136</v>
      </c>
      <c r="C68" s="9" t="s">
        <v>76</v>
      </c>
      <c r="D68" s="2" t="s">
        <v>6</v>
      </c>
      <c r="E68" s="9"/>
      <c r="F68" s="1"/>
      <c r="G68" s="9"/>
      <c r="H68" s="1"/>
      <c r="I68" s="9"/>
      <c r="J68" s="96">
        <v>550903</v>
      </c>
      <c r="K68" s="97">
        <v>528100</v>
      </c>
      <c r="L68" s="96">
        <v>503896</v>
      </c>
      <c r="M68" s="97">
        <v>484128</v>
      </c>
      <c r="N68" s="96">
        <v>488426</v>
      </c>
      <c r="O68" s="97">
        <v>464836.61999999994</v>
      </c>
      <c r="P68" s="96">
        <v>445411.14500000002</v>
      </c>
      <c r="Q68" s="97">
        <v>415905.15600000002</v>
      </c>
      <c r="R68" s="96">
        <v>371734.978</v>
      </c>
      <c r="S68" s="97">
        <v>366569.67200000002</v>
      </c>
      <c r="T68" s="96">
        <v>353870.62900000002</v>
      </c>
      <c r="U68" s="97">
        <v>347403.79399999999</v>
      </c>
      <c r="V68" s="98">
        <v>351354.36499999999</v>
      </c>
      <c r="W68" s="132">
        <v>339871.16350000002</v>
      </c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</row>
    <row r="69" spans="1:140" s="87" customFormat="1" ht="23.25" customHeight="1" thickBot="1" x14ac:dyDescent="0.25">
      <c r="A69" s="148"/>
      <c r="B69" s="13"/>
      <c r="C69" s="5" t="s">
        <v>74</v>
      </c>
      <c r="D69" s="33" t="s">
        <v>1</v>
      </c>
      <c r="E69" s="5"/>
      <c r="F69" s="99"/>
      <c r="G69" s="5"/>
      <c r="H69" s="99"/>
      <c r="I69" s="5"/>
      <c r="J69" s="44">
        <v>0.53574038008573888</v>
      </c>
      <c r="K69" s="22">
        <v>0.54961178429125046</v>
      </c>
      <c r="L69" s="44">
        <v>0.57279064286235082</v>
      </c>
      <c r="M69" s="22">
        <v>0.59853920173544428</v>
      </c>
      <c r="N69" s="44">
        <v>0.60147651455749029</v>
      </c>
      <c r="O69" s="22">
        <v>0.60498172619295032</v>
      </c>
      <c r="P69" s="44">
        <v>0.63897032981645741</v>
      </c>
      <c r="Q69" s="22">
        <v>0.66178570780247314</v>
      </c>
      <c r="R69" s="44">
        <v>0.68955044542575816</v>
      </c>
      <c r="S69" s="22">
        <v>0.70033165909347173</v>
      </c>
      <c r="T69" s="44">
        <v>0.70262112278250655</v>
      </c>
      <c r="U69" s="22">
        <v>0.70874000000000004</v>
      </c>
      <c r="V69" s="73">
        <v>0.72119826834173051</v>
      </c>
      <c r="W69" s="124">
        <v>0.73036392000000006</v>
      </c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</row>
    <row r="70" spans="1:140" s="87" customFormat="1" ht="23.25" customHeight="1" x14ac:dyDescent="0.2">
      <c r="A70" s="147" t="s">
        <v>32</v>
      </c>
      <c r="B70" s="146" t="s">
        <v>77</v>
      </c>
      <c r="C70" s="3" t="s">
        <v>75</v>
      </c>
      <c r="D70" s="34" t="s">
        <v>6</v>
      </c>
      <c r="E70" s="11"/>
      <c r="F70" s="45"/>
      <c r="G70" s="11"/>
      <c r="H70" s="45"/>
      <c r="I70" s="11"/>
      <c r="J70" s="45"/>
      <c r="K70" s="11"/>
      <c r="L70" s="45"/>
      <c r="M70" s="11"/>
      <c r="N70" s="45"/>
      <c r="O70" s="11"/>
      <c r="P70" s="45"/>
      <c r="Q70" s="11"/>
      <c r="R70" s="45"/>
      <c r="S70" s="11">
        <v>964983.56799999997</v>
      </c>
      <c r="T70" s="45">
        <v>945701.08700000006</v>
      </c>
      <c r="U70" s="11">
        <v>956163.11399999994</v>
      </c>
      <c r="V70" s="76">
        <v>1026335.4846879998</v>
      </c>
      <c r="W70" s="127">
        <v>1040084.0982</v>
      </c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</row>
    <row r="71" spans="1:140" s="87" customFormat="1" ht="23.25" customHeight="1" x14ac:dyDescent="0.2">
      <c r="A71" s="149"/>
      <c r="B71" s="144"/>
      <c r="C71" s="9" t="s">
        <v>76</v>
      </c>
      <c r="D71" s="2" t="s">
        <v>6</v>
      </c>
      <c r="E71" s="4"/>
      <c r="F71" s="42"/>
      <c r="G71" s="4"/>
      <c r="H71" s="42"/>
      <c r="I71" s="4"/>
      <c r="J71" s="42"/>
      <c r="K71" s="4"/>
      <c r="L71" s="42"/>
      <c r="M71" s="4"/>
      <c r="N71" s="42"/>
      <c r="O71" s="4"/>
      <c r="P71" s="42"/>
      <c r="Q71" s="4"/>
      <c r="R71" s="42"/>
      <c r="S71" s="4">
        <v>405400.38199999998</v>
      </c>
      <c r="T71" s="42">
        <v>394500.07799999998</v>
      </c>
      <c r="U71" s="4">
        <v>388632.69499999995</v>
      </c>
      <c r="V71" s="71">
        <v>394139.95500000002</v>
      </c>
      <c r="W71" s="121">
        <v>383772.65350000001</v>
      </c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</row>
    <row r="72" spans="1:140" s="87" customFormat="1" ht="23.25" customHeight="1" thickBot="1" x14ac:dyDescent="0.25">
      <c r="A72" s="148"/>
      <c r="B72" s="145"/>
      <c r="C72" s="5" t="s">
        <v>74</v>
      </c>
      <c r="D72" s="33" t="s">
        <v>1</v>
      </c>
      <c r="E72" s="22"/>
      <c r="F72" s="44"/>
      <c r="G72" s="22"/>
      <c r="H72" s="44"/>
      <c r="I72" s="22"/>
      <c r="J72" s="44"/>
      <c r="K72" s="22"/>
      <c r="L72" s="44"/>
      <c r="M72" s="22"/>
      <c r="N72" s="44"/>
      <c r="O72" s="22"/>
      <c r="P72" s="44"/>
      <c r="Q72" s="22"/>
      <c r="R72" s="44"/>
      <c r="S72" s="22">
        <v>0.70312566210137273</v>
      </c>
      <c r="T72" s="44">
        <v>0.70002528318721635</v>
      </c>
      <c r="U72" s="22">
        <v>0.71061182345988938</v>
      </c>
      <c r="V72" s="73">
        <v>0.72146945540418139</v>
      </c>
      <c r="W72" s="124">
        <v>0.73019469999999997</v>
      </c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</row>
    <row r="73" spans="1:140" s="87" customFormat="1" ht="23.25" customHeight="1" x14ac:dyDescent="0.2">
      <c r="A73" s="147" t="s">
        <v>32</v>
      </c>
      <c r="B73" s="146" t="s">
        <v>78</v>
      </c>
      <c r="C73" s="3" t="s">
        <v>75</v>
      </c>
      <c r="D73" s="34" t="s">
        <v>6</v>
      </c>
      <c r="E73" s="8"/>
      <c r="F73" s="41"/>
      <c r="G73" s="8"/>
      <c r="H73" s="41"/>
      <c r="I73" s="8"/>
      <c r="J73" s="41"/>
      <c r="K73" s="8"/>
      <c r="L73" s="41"/>
      <c r="M73" s="8"/>
      <c r="N73" s="41"/>
      <c r="O73" s="8"/>
      <c r="P73" s="41"/>
      <c r="Q73" s="8"/>
      <c r="R73" s="41"/>
      <c r="S73" s="8">
        <v>204985.6450935998</v>
      </c>
      <c r="T73" s="41">
        <v>335959.10560000001</v>
      </c>
      <c r="U73" s="8">
        <v>486491.81</v>
      </c>
      <c r="V73" s="70">
        <v>581476.56499999994</v>
      </c>
      <c r="W73" s="120">
        <v>588126</v>
      </c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</row>
    <row r="74" spans="1:140" s="87" customFormat="1" ht="23.25" customHeight="1" x14ac:dyDescent="0.2">
      <c r="A74" s="149"/>
      <c r="B74" s="144"/>
      <c r="C74" s="9" t="s">
        <v>76</v>
      </c>
      <c r="D74" s="2" t="s">
        <v>6</v>
      </c>
      <c r="E74" s="4"/>
      <c r="F74" s="42"/>
      <c r="G74" s="4"/>
      <c r="H74" s="42"/>
      <c r="I74" s="4"/>
      <c r="J74" s="42"/>
      <c r="K74" s="4"/>
      <c r="L74" s="42"/>
      <c r="M74" s="4"/>
      <c r="N74" s="42"/>
      <c r="O74" s="4"/>
      <c r="P74" s="42"/>
      <c r="Q74" s="4"/>
      <c r="R74" s="42"/>
      <c r="S74" s="4">
        <v>103996.90030000015</v>
      </c>
      <c r="T74" s="42">
        <v>214133.17886999995</v>
      </c>
      <c r="U74" s="4">
        <v>316264.25</v>
      </c>
      <c r="V74" s="71">
        <v>306353.64500000002</v>
      </c>
      <c r="W74" s="121">
        <v>283810</v>
      </c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</row>
    <row r="75" spans="1:140" s="87" customFormat="1" ht="23.25" customHeight="1" thickBot="1" x14ac:dyDescent="0.25">
      <c r="A75" s="148"/>
      <c r="B75" s="145"/>
      <c r="C75" s="5" t="s">
        <v>74</v>
      </c>
      <c r="D75" s="33" t="s">
        <v>1</v>
      </c>
      <c r="E75" s="22"/>
      <c r="F75" s="44"/>
      <c r="G75" s="22"/>
      <c r="H75" s="44"/>
      <c r="I75" s="22"/>
      <c r="J75" s="44"/>
      <c r="K75" s="22"/>
      <c r="L75" s="44"/>
      <c r="M75" s="22"/>
      <c r="N75" s="44"/>
      <c r="O75" s="22"/>
      <c r="P75" s="44"/>
      <c r="Q75" s="22"/>
      <c r="R75" s="44"/>
      <c r="S75" s="22">
        <v>0.66342143965600764</v>
      </c>
      <c r="T75" s="44">
        <v>0.61073226272149617</v>
      </c>
      <c r="U75" s="22">
        <v>0.60602695419079111</v>
      </c>
      <c r="V75" s="73">
        <v>0.65494117957531539</v>
      </c>
      <c r="W75" s="124">
        <v>0.66860724000000005</v>
      </c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</row>
    <row r="76" spans="1:140" s="87" customFormat="1" ht="23.25" customHeight="1" x14ac:dyDescent="0.2">
      <c r="A76" s="147" t="s">
        <v>21</v>
      </c>
      <c r="B76" s="146" t="s">
        <v>137</v>
      </c>
      <c r="C76" s="3" t="s">
        <v>79</v>
      </c>
      <c r="D76" s="34" t="s">
        <v>6</v>
      </c>
      <c r="E76" s="8"/>
      <c r="F76" s="41"/>
      <c r="G76" s="8"/>
      <c r="H76" s="41"/>
      <c r="I76" s="8"/>
      <c r="J76" s="41"/>
      <c r="K76" s="8"/>
      <c r="L76" s="41"/>
      <c r="M76" s="8"/>
      <c r="N76" s="41"/>
      <c r="O76" s="8">
        <v>7886</v>
      </c>
      <c r="P76" s="41">
        <v>2585</v>
      </c>
      <c r="Q76" s="8">
        <v>16523</v>
      </c>
      <c r="R76" s="41">
        <v>9428.5300000000007</v>
      </c>
      <c r="S76" s="8">
        <v>8461.0400000000009</v>
      </c>
      <c r="T76" s="41">
        <v>52.96</v>
      </c>
      <c r="U76" s="8"/>
      <c r="V76" s="114"/>
      <c r="W76" s="133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</row>
    <row r="77" spans="1:140" s="87" customFormat="1" ht="24.9" customHeight="1" thickBot="1" x14ac:dyDescent="0.25">
      <c r="A77" s="148"/>
      <c r="B77" s="145"/>
      <c r="C77" s="5" t="s">
        <v>80</v>
      </c>
      <c r="D77" s="33" t="s">
        <v>1</v>
      </c>
      <c r="E77" s="22"/>
      <c r="F77" s="44"/>
      <c r="G77" s="22"/>
      <c r="H77" s="44"/>
      <c r="I77" s="22"/>
      <c r="J77" s="44"/>
      <c r="K77" s="22"/>
      <c r="L77" s="44"/>
      <c r="M77" s="22"/>
      <c r="N77" s="44"/>
      <c r="O77" s="22">
        <v>0.1002</v>
      </c>
      <c r="P77" s="44">
        <v>0.05</v>
      </c>
      <c r="Q77" s="22">
        <v>0.32300000000000001</v>
      </c>
      <c r="R77" s="44">
        <v>0.2</v>
      </c>
      <c r="S77" s="22">
        <v>0.21</v>
      </c>
      <c r="T77" s="44"/>
      <c r="U77" s="22"/>
      <c r="V77" s="115"/>
      <c r="W77" s="13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</row>
    <row r="78" spans="1:140" s="87" customFormat="1" ht="23.25" customHeight="1" x14ac:dyDescent="0.2">
      <c r="A78" s="147" t="s">
        <v>153</v>
      </c>
      <c r="B78" s="146" t="s">
        <v>81</v>
      </c>
      <c r="C78" s="3" t="s">
        <v>115</v>
      </c>
      <c r="D78" s="34" t="s">
        <v>1</v>
      </c>
      <c r="E78" s="17"/>
      <c r="F78" s="36"/>
      <c r="G78" s="17"/>
      <c r="H78" s="36"/>
      <c r="I78" s="17"/>
      <c r="J78" s="36"/>
      <c r="K78" s="17"/>
      <c r="L78" s="36"/>
      <c r="M78" s="17"/>
      <c r="N78" s="36"/>
      <c r="O78" s="17"/>
      <c r="P78" s="36"/>
      <c r="Q78" s="17"/>
      <c r="R78" s="36">
        <v>0.11</v>
      </c>
      <c r="S78" s="17">
        <v>0.06</v>
      </c>
      <c r="T78" s="36">
        <v>0.03</v>
      </c>
      <c r="U78" s="17">
        <v>0.05</v>
      </c>
      <c r="V78" s="65">
        <v>0.13900000000000001</v>
      </c>
      <c r="W78" s="122">
        <v>0.19600000000000001</v>
      </c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</row>
    <row r="79" spans="1:140" s="87" customFormat="1" ht="23.25" customHeight="1" x14ac:dyDescent="0.2">
      <c r="A79" s="149"/>
      <c r="B79" s="144"/>
      <c r="C79" s="9" t="s">
        <v>116</v>
      </c>
      <c r="D79" s="2" t="s">
        <v>17</v>
      </c>
      <c r="E79" s="30"/>
      <c r="F79" s="54"/>
      <c r="G79" s="30"/>
      <c r="H79" s="54"/>
      <c r="I79" s="30"/>
      <c r="J79" s="54"/>
      <c r="K79" s="30"/>
      <c r="L79" s="54"/>
      <c r="M79" s="30"/>
      <c r="N79" s="54"/>
      <c r="O79" s="30"/>
      <c r="P79" s="54"/>
      <c r="Q79" s="30"/>
      <c r="R79" s="54"/>
      <c r="S79" s="30">
        <v>1.7</v>
      </c>
      <c r="T79" s="54">
        <v>4.1804940000000004</v>
      </c>
      <c r="U79" s="30">
        <v>4.2926900000000003</v>
      </c>
      <c r="V79" s="79">
        <v>4.0783480000000001</v>
      </c>
      <c r="W79" s="135">
        <v>4.3536929999999998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84"/>
      <c r="BJ79" s="84"/>
      <c r="BK79" s="84"/>
      <c r="BL79" s="84"/>
      <c r="BM79" s="84"/>
      <c r="BN79" s="84"/>
      <c r="BO79" s="84"/>
      <c r="BP79" s="84"/>
      <c r="BQ79" s="84"/>
      <c r="BR79" s="84"/>
      <c r="BS79" s="84"/>
      <c r="BT79" s="84"/>
      <c r="BU79" s="84"/>
      <c r="BV79" s="84"/>
      <c r="BW79" s="84"/>
      <c r="BX79" s="84"/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  <c r="EF79" s="84"/>
      <c r="EG79" s="84"/>
      <c r="EH79" s="84"/>
      <c r="EI79" s="84"/>
      <c r="EJ79" s="84"/>
    </row>
    <row r="80" spans="1:140" s="87" customFormat="1" ht="24.9" customHeight="1" x14ac:dyDescent="0.2">
      <c r="A80" s="149"/>
      <c r="B80" s="144"/>
      <c r="C80" s="9" t="s">
        <v>154</v>
      </c>
      <c r="D80" s="2" t="s">
        <v>6</v>
      </c>
      <c r="E80" s="30"/>
      <c r="F80" s="54"/>
      <c r="G80" s="30"/>
      <c r="H80" s="54"/>
      <c r="I80" s="30"/>
      <c r="J80" s="54"/>
      <c r="K80" s="30"/>
      <c r="L80" s="54"/>
      <c r="M80" s="30"/>
      <c r="N80" s="54"/>
      <c r="O80" s="30"/>
      <c r="P80" s="54"/>
      <c r="Q80" s="30"/>
      <c r="R80" s="54"/>
      <c r="S80" s="30">
        <v>3457.8820000000001</v>
      </c>
      <c r="T80" s="54">
        <v>8323.3639999999996</v>
      </c>
      <c r="U80" s="30">
        <v>8602.5509999999995</v>
      </c>
      <c r="V80" s="79">
        <v>8234.1846120000009</v>
      </c>
      <c r="W80" s="135">
        <v>8820.5820179999992</v>
      </c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84"/>
      <c r="BJ80" s="84"/>
      <c r="BK80" s="84"/>
      <c r="BL80" s="84"/>
      <c r="BM80" s="84"/>
      <c r="BN80" s="84"/>
      <c r="BO80" s="84"/>
      <c r="BP80" s="84"/>
      <c r="BQ80" s="84"/>
      <c r="BR80" s="84"/>
      <c r="BS80" s="84"/>
      <c r="BT80" s="84"/>
      <c r="BU80" s="84"/>
      <c r="BV80" s="84"/>
      <c r="BW80" s="84"/>
      <c r="BX80" s="84"/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  <c r="EF80" s="84"/>
      <c r="EG80" s="84"/>
      <c r="EH80" s="84"/>
      <c r="EI80" s="84"/>
      <c r="EJ80" s="84"/>
    </row>
    <row r="81" spans="1:140" s="87" customFormat="1" ht="23.25" customHeight="1" thickBot="1" x14ac:dyDescent="0.25">
      <c r="A81" s="148"/>
      <c r="B81" s="145"/>
      <c r="C81" s="5" t="s">
        <v>45</v>
      </c>
      <c r="D81" s="33" t="s">
        <v>14</v>
      </c>
      <c r="E81" s="21"/>
      <c r="F81" s="43"/>
      <c r="G81" s="21"/>
      <c r="H81" s="43"/>
      <c r="I81" s="21"/>
      <c r="J81" s="43"/>
      <c r="K81" s="21"/>
      <c r="L81" s="43"/>
      <c r="M81" s="21"/>
      <c r="N81" s="43"/>
      <c r="O81" s="21"/>
      <c r="P81" s="43"/>
      <c r="Q81" s="21"/>
      <c r="R81" s="43"/>
      <c r="S81" s="21">
        <v>1457.78</v>
      </c>
      <c r="T81" s="43">
        <v>3494.893</v>
      </c>
      <c r="U81" s="21">
        <v>3588.6889999999999</v>
      </c>
      <c r="V81" s="72">
        <v>3409.498928</v>
      </c>
      <c r="W81" s="123">
        <v>3639.6873479999999</v>
      </c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  <c r="BH81" s="84"/>
      <c r="BI81" s="84"/>
      <c r="BJ81" s="84"/>
      <c r="BK81" s="84"/>
      <c r="BL81" s="84"/>
      <c r="BM81" s="84"/>
      <c r="BN81" s="84"/>
      <c r="BO81" s="84"/>
      <c r="BP81" s="84"/>
      <c r="BQ81" s="84"/>
      <c r="BR81" s="84"/>
      <c r="BS81" s="84"/>
      <c r="BT81" s="84"/>
      <c r="BU81" s="84"/>
      <c r="BV81" s="84"/>
      <c r="BW81" s="84"/>
      <c r="BX81" s="84"/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  <c r="EF81" s="84"/>
      <c r="EG81" s="84"/>
      <c r="EH81" s="84"/>
      <c r="EI81" s="84"/>
      <c r="EJ81" s="84"/>
    </row>
    <row r="82" spans="1:140" s="87" customFormat="1" ht="23.25" customHeight="1" x14ac:dyDescent="0.2">
      <c r="A82" s="147" t="s">
        <v>147</v>
      </c>
      <c r="B82" s="146" t="s">
        <v>82</v>
      </c>
      <c r="C82" s="3" t="s">
        <v>115</v>
      </c>
      <c r="D82" s="34" t="s">
        <v>1</v>
      </c>
      <c r="E82" s="17"/>
      <c r="F82" s="36"/>
      <c r="G82" s="17"/>
      <c r="H82" s="36"/>
      <c r="I82" s="17"/>
      <c r="J82" s="36"/>
      <c r="K82" s="17"/>
      <c r="L82" s="36"/>
      <c r="M82" s="17"/>
      <c r="N82" s="36"/>
      <c r="O82" s="17"/>
      <c r="P82" s="36"/>
      <c r="Q82" s="17"/>
      <c r="R82" s="36">
        <v>0.13</v>
      </c>
      <c r="S82" s="17">
        <v>0.11</v>
      </c>
      <c r="T82" s="36">
        <v>0.4</v>
      </c>
      <c r="U82" s="17">
        <v>0.15</v>
      </c>
      <c r="V82" s="65">
        <v>0.08</v>
      </c>
      <c r="W82" s="122">
        <v>8.3000000000000004E-2</v>
      </c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  <c r="BH82" s="84"/>
      <c r="BI82" s="84"/>
      <c r="BJ82" s="84"/>
      <c r="BK82" s="84"/>
      <c r="BL82" s="84"/>
      <c r="BM82" s="84"/>
      <c r="BN82" s="84"/>
      <c r="BO82" s="84"/>
      <c r="BP82" s="84"/>
      <c r="BQ82" s="84"/>
      <c r="BR82" s="84"/>
      <c r="BS82" s="84"/>
      <c r="BT82" s="84"/>
      <c r="BU82" s="84"/>
      <c r="BV82" s="84"/>
      <c r="BW82" s="84"/>
      <c r="BX82" s="84"/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  <c r="EF82" s="84"/>
      <c r="EG82" s="84"/>
      <c r="EH82" s="84"/>
      <c r="EI82" s="84"/>
      <c r="EJ82" s="84"/>
    </row>
    <row r="83" spans="1:140" s="87" customFormat="1" ht="23.25" customHeight="1" x14ac:dyDescent="0.2">
      <c r="A83" s="149"/>
      <c r="B83" s="144"/>
      <c r="C83" s="9" t="s">
        <v>116</v>
      </c>
      <c r="D83" s="2" t="s">
        <v>17</v>
      </c>
      <c r="E83" s="30"/>
      <c r="F83" s="54"/>
      <c r="G83" s="30"/>
      <c r="H83" s="54"/>
      <c r="I83" s="30"/>
      <c r="J83" s="54"/>
      <c r="K83" s="30"/>
      <c r="L83" s="54"/>
      <c r="M83" s="30"/>
      <c r="N83" s="54"/>
      <c r="O83" s="30"/>
      <c r="P83" s="54"/>
      <c r="Q83" s="30"/>
      <c r="R83" s="54"/>
      <c r="S83" s="30"/>
      <c r="T83" s="54">
        <v>1.636007</v>
      </c>
      <c r="U83" s="30">
        <v>1.463611</v>
      </c>
      <c r="V83" s="79">
        <v>1.4481299999999999</v>
      </c>
      <c r="W83" s="135">
        <v>2.858978</v>
      </c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  <c r="EF83" s="84"/>
      <c r="EG83" s="84"/>
      <c r="EH83" s="84"/>
      <c r="EI83" s="84"/>
      <c r="EJ83" s="84"/>
    </row>
    <row r="84" spans="1:140" s="87" customFormat="1" ht="24.9" customHeight="1" x14ac:dyDescent="0.2">
      <c r="A84" s="149"/>
      <c r="B84" s="144"/>
      <c r="C84" s="9" t="s">
        <v>154</v>
      </c>
      <c r="D84" s="2" t="s">
        <v>6</v>
      </c>
      <c r="E84" s="30"/>
      <c r="F84" s="54"/>
      <c r="G84" s="30"/>
      <c r="H84" s="54"/>
      <c r="I84" s="30"/>
      <c r="J84" s="54"/>
      <c r="K84" s="30"/>
      <c r="L84" s="54"/>
      <c r="M84" s="30"/>
      <c r="N84" s="54"/>
      <c r="O84" s="30"/>
      <c r="P84" s="54"/>
      <c r="Q84" s="30"/>
      <c r="R84" s="54"/>
      <c r="S84" s="30">
        <v>68.180000000000007</v>
      </c>
      <c r="T84" s="54">
        <v>3257.29</v>
      </c>
      <c r="U84" s="30">
        <v>2933.076</v>
      </c>
      <c r="V84" s="79">
        <v>2923.7744700000003</v>
      </c>
      <c r="W84" s="135">
        <v>5792.289428</v>
      </c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  <c r="EF84" s="84"/>
      <c r="EG84" s="84"/>
      <c r="EH84" s="84"/>
      <c r="EI84" s="84"/>
      <c r="EJ84" s="84"/>
    </row>
    <row r="85" spans="1:140" s="87" customFormat="1" ht="23.25" customHeight="1" thickBot="1" x14ac:dyDescent="0.25">
      <c r="A85" s="148"/>
      <c r="B85" s="145"/>
      <c r="C85" s="5" t="s">
        <v>45</v>
      </c>
      <c r="D85" s="33" t="s">
        <v>14</v>
      </c>
      <c r="E85" s="21"/>
      <c r="F85" s="43"/>
      <c r="G85" s="21"/>
      <c r="H85" s="43"/>
      <c r="I85" s="21"/>
      <c r="J85" s="43"/>
      <c r="K85" s="21"/>
      <c r="L85" s="43"/>
      <c r="M85" s="21"/>
      <c r="N85" s="43"/>
      <c r="O85" s="21"/>
      <c r="P85" s="43"/>
      <c r="Q85" s="21"/>
      <c r="R85" s="43"/>
      <c r="S85" s="21">
        <v>28.742999999999999</v>
      </c>
      <c r="T85" s="43">
        <v>1367.702</v>
      </c>
      <c r="U85" s="21">
        <v>1223.579</v>
      </c>
      <c r="V85" s="72">
        <v>1210.6366799999998</v>
      </c>
      <c r="W85" s="123">
        <v>2390.1056079999998</v>
      </c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  <c r="BH85" s="84"/>
      <c r="BI85" s="84"/>
      <c r="BJ85" s="84"/>
      <c r="BK85" s="84"/>
      <c r="BL85" s="84"/>
      <c r="BM85" s="84"/>
      <c r="BN85" s="84"/>
      <c r="BO85" s="84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  <c r="EH85" s="84"/>
      <c r="EI85" s="84"/>
      <c r="EJ85" s="84"/>
    </row>
    <row r="86" spans="1:140" s="87" customFormat="1" ht="23.25" customHeight="1" x14ac:dyDescent="0.2">
      <c r="A86" s="147" t="s">
        <v>20</v>
      </c>
      <c r="B86" s="146" t="s">
        <v>83</v>
      </c>
      <c r="C86" s="3" t="s">
        <v>86</v>
      </c>
      <c r="D86" s="34" t="s">
        <v>6</v>
      </c>
      <c r="E86" s="8"/>
      <c r="F86" s="41"/>
      <c r="G86" s="8"/>
      <c r="H86" s="41"/>
      <c r="I86" s="8"/>
      <c r="J86" s="41"/>
      <c r="K86" s="8"/>
      <c r="L86" s="41"/>
      <c r="M86" s="8"/>
      <c r="N86" s="41"/>
      <c r="O86" s="8"/>
      <c r="P86" s="41"/>
      <c r="Q86" s="8"/>
      <c r="R86" s="41">
        <v>30177</v>
      </c>
      <c r="S86" s="8">
        <v>118466.3</v>
      </c>
      <c r="T86" s="41">
        <v>119968.85</v>
      </c>
      <c r="U86" s="8">
        <v>146949.84899999999</v>
      </c>
      <c r="V86" s="70">
        <v>109404.26</v>
      </c>
      <c r="W86" s="120">
        <v>107006.049</v>
      </c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  <c r="BH86" s="84"/>
      <c r="BI86" s="84"/>
      <c r="BJ86" s="84"/>
      <c r="BK86" s="84"/>
      <c r="BL86" s="84"/>
      <c r="BM86" s="84"/>
      <c r="BN86" s="84"/>
      <c r="BO86" s="84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  <c r="EH86" s="84"/>
      <c r="EI86" s="84"/>
      <c r="EJ86" s="84"/>
    </row>
    <row r="87" spans="1:140" s="87" customFormat="1" ht="24.9" customHeight="1" thickBot="1" x14ac:dyDescent="0.25">
      <c r="A87" s="148"/>
      <c r="B87" s="145"/>
      <c r="C87" s="5" t="s">
        <v>117</v>
      </c>
      <c r="D87" s="33" t="s">
        <v>6</v>
      </c>
      <c r="E87" s="7"/>
      <c r="F87" s="38"/>
      <c r="G87" s="7"/>
      <c r="H87" s="38"/>
      <c r="I87" s="7"/>
      <c r="J87" s="38"/>
      <c r="K87" s="7"/>
      <c r="L87" s="38"/>
      <c r="M87" s="7"/>
      <c r="N87" s="38"/>
      <c r="O87" s="7"/>
      <c r="P87" s="38"/>
      <c r="Q87" s="7"/>
      <c r="R87" s="38">
        <v>45266</v>
      </c>
      <c r="S87" s="7">
        <v>177699.45</v>
      </c>
      <c r="T87" s="38">
        <v>179953.27499999999</v>
      </c>
      <c r="U87" s="7">
        <v>220424.77299999999</v>
      </c>
      <c r="V87" s="67">
        <v>164106.38999999998</v>
      </c>
      <c r="W87" s="117">
        <v>160509.0735</v>
      </c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  <c r="EF87" s="84"/>
      <c r="EG87" s="84"/>
      <c r="EH87" s="84"/>
      <c r="EI87" s="84"/>
      <c r="EJ87" s="84"/>
    </row>
    <row r="88" spans="1:140" s="87" customFormat="1" ht="23.25" customHeight="1" x14ac:dyDescent="0.2">
      <c r="A88" s="147" t="s">
        <v>20</v>
      </c>
      <c r="B88" s="146" t="s">
        <v>84</v>
      </c>
      <c r="C88" s="3" t="s">
        <v>87</v>
      </c>
      <c r="D88" s="34" t="s">
        <v>6</v>
      </c>
      <c r="E88" s="8"/>
      <c r="F88" s="41"/>
      <c r="G88" s="8"/>
      <c r="H88" s="41"/>
      <c r="I88" s="8"/>
      <c r="J88" s="41"/>
      <c r="K88" s="8"/>
      <c r="L88" s="41"/>
      <c r="M88" s="8"/>
      <c r="N88" s="41"/>
      <c r="O88" s="8"/>
      <c r="P88" s="41"/>
      <c r="Q88" s="8"/>
      <c r="R88" s="41">
        <v>7054</v>
      </c>
      <c r="S88" s="8">
        <v>19136.579000000002</v>
      </c>
      <c r="T88" s="41">
        <v>26564.453000000001</v>
      </c>
      <c r="U88" s="8">
        <v>19181.418000000001</v>
      </c>
      <c r="V88" s="70">
        <v>17761.044000000002</v>
      </c>
      <c r="W88" s="120">
        <v>15691.214</v>
      </c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  <c r="BH88" s="84"/>
      <c r="BI88" s="84"/>
      <c r="BJ88" s="84"/>
      <c r="BK88" s="84"/>
      <c r="BL88" s="84"/>
      <c r="BM88" s="84"/>
      <c r="BN88" s="84"/>
      <c r="BO88" s="84"/>
      <c r="BP88" s="84"/>
      <c r="BQ88" s="84"/>
      <c r="BR88" s="84"/>
      <c r="BS88" s="84"/>
      <c r="BT88" s="84"/>
      <c r="BU88" s="84"/>
      <c r="BV88" s="84"/>
      <c r="BW88" s="84"/>
      <c r="BX88" s="84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  <c r="EF88" s="84"/>
      <c r="EG88" s="84"/>
      <c r="EH88" s="84"/>
      <c r="EI88" s="84"/>
      <c r="EJ88" s="84"/>
    </row>
    <row r="89" spans="1:140" s="87" customFormat="1" ht="23.25" customHeight="1" x14ac:dyDescent="0.2">
      <c r="A89" s="149"/>
      <c r="B89" s="144"/>
      <c r="C89" s="9" t="s">
        <v>88</v>
      </c>
      <c r="D89" s="2" t="s">
        <v>6</v>
      </c>
      <c r="E89" s="4"/>
      <c r="F89" s="42"/>
      <c r="G89" s="4"/>
      <c r="H89" s="42"/>
      <c r="I89" s="4"/>
      <c r="J89" s="42"/>
      <c r="K89" s="4"/>
      <c r="L89" s="42"/>
      <c r="M89" s="4"/>
      <c r="N89" s="42"/>
      <c r="O89" s="4"/>
      <c r="P89" s="42"/>
      <c r="Q89" s="4"/>
      <c r="R89" s="42">
        <v>6648</v>
      </c>
      <c r="S89" s="4">
        <v>2706.866</v>
      </c>
      <c r="T89" s="42">
        <v>831.06700000000001</v>
      </c>
      <c r="U89" s="4">
        <v>10324.505999999999</v>
      </c>
      <c r="V89" s="71">
        <v>7375.8339999999998</v>
      </c>
      <c r="W89" s="121">
        <v>5925.7060000000001</v>
      </c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  <c r="EF89" s="84"/>
      <c r="EG89" s="84"/>
      <c r="EH89" s="84"/>
      <c r="EI89" s="84"/>
      <c r="EJ89" s="84"/>
    </row>
    <row r="90" spans="1:140" s="87" customFormat="1" ht="24.9" customHeight="1" thickBot="1" x14ac:dyDescent="0.25">
      <c r="A90" s="148"/>
      <c r="B90" s="145"/>
      <c r="C90" s="9" t="s">
        <v>154</v>
      </c>
      <c r="D90" s="33" t="s">
        <v>6</v>
      </c>
      <c r="E90" s="7"/>
      <c r="F90" s="38"/>
      <c r="G90" s="7"/>
      <c r="H90" s="38"/>
      <c r="I90" s="7"/>
      <c r="J90" s="38"/>
      <c r="K90" s="7"/>
      <c r="L90" s="38"/>
      <c r="M90" s="7"/>
      <c r="N90" s="38"/>
      <c r="O90" s="7"/>
      <c r="P90" s="38"/>
      <c r="Q90" s="7"/>
      <c r="R90" s="38">
        <v>12709</v>
      </c>
      <c r="S90" s="7">
        <v>29571.065999999999</v>
      </c>
      <c r="T90" s="38">
        <v>40112.620999999999</v>
      </c>
      <c r="U90" s="7">
        <v>32075.969000000001</v>
      </c>
      <c r="V90" s="67">
        <v>41437.489004000003</v>
      </c>
      <c r="W90" s="117">
        <v>35423.787235999996</v>
      </c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  <c r="BH90" s="84"/>
      <c r="BI90" s="84"/>
      <c r="BJ90" s="84"/>
      <c r="BK90" s="84"/>
      <c r="BL90" s="84"/>
      <c r="BM90" s="84"/>
      <c r="BN90" s="84"/>
      <c r="BO90" s="84"/>
      <c r="BP90" s="84"/>
      <c r="BQ90" s="84"/>
      <c r="BR90" s="84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  <c r="EF90" s="84"/>
      <c r="EG90" s="84"/>
      <c r="EH90" s="84"/>
      <c r="EI90" s="84"/>
      <c r="EJ90" s="84"/>
    </row>
    <row r="91" spans="1:140" s="87" customFormat="1" ht="23.25" customHeight="1" x14ac:dyDescent="0.2">
      <c r="A91" s="147" t="s">
        <v>20</v>
      </c>
      <c r="B91" s="146" t="s">
        <v>85</v>
      </c>
      <c r="C91" s="3" t="s">
        <v>88</v>
      </c>
      <c r="D91" s="34" t="s">
        <v>6</v>
      </c>
      <c r="E91" s="8"/>
      <c r="F91" s="41"/>
      <c r="G91" s="8"/>
      <c r="H91" s="41"/>
      <c r="I91" s="8"/>
      <c r="J91" s="41"/>
      <c r="K91" s="8"/>
      <c r="L91" s="41"/>
      <c r="M91" s="8"/>
      <c r="N91" s="41"/>
      <c r="O91" s="8"/>
      <c r="P91" s="41"/>
      <c r="Q91" s="8"/>
      <c r="R91" s="41"/>
      <c r="S91" s="8">
        <v>5831.39</v>
      </c>
      <c r="T91" s="41">
        <v>31439.789000000001</v>
      </c>
      <c r="U91" s="8">
        <v>34171.646999999997</v>
      </c>
      <c r="V91" s="70">
        <v>22465.591</v>
      </c>
      <c r="W91" s="120">
        <v>32869.925000000003</v>
      </c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/>
      <c r="EJ91" s="84"/>
    </row>
    <row r="92" spans="1:140" s="87" customFormat="1" ht="24.9" customHeight="1" thickBot="1" x14ac:dyDescent="0.25">
      <c r="A92" s="148"/>
      <c r="B92" s="145"/>
      <c r="C92" s="9" t="s">
        <v>154</v>
      </c>
      <c r="D92" s="33" t="s">
        <v>6</v>
      </c>
      <c r="E92" s="7"/>
      <c r="F92" s="38"/>
      <c r="G92" s="7"/>
      <c r="H92" s="38"/>
      <c r="I92" s="7"/>
      <c r="J92" s="38"/>
      <c r="K92" s="7"/>
      <c r="L92" s="38"/>
      <c r="M92" s="7"/>
      <c r="N92" s="38"/>
      <c r="O92" s="7"/>
      <c r="P92" s="38"/>
      <c r="Q92" s="7"/>
      <c r="R92" s="38"/>
      <c r="S92" s="7">
        <v>1866.0450000000001</v>
      </c>
      <c r="T92" s="38">
        <v>10060.732480000001</v>
      </c>
      <c r="U92" s="7">
        <v>10934.927</v>
      </c>
      <c r="V92" s="67">
        <v>45065.975545999994</v>
      </c>
      <c r="W92" s="117">
        <v>65937.06955</v>
      </c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  <c r="BH92" s="84"/>
      <c r="BI92" s="84"/>
      <c r="BJ92" s="84"/>
      <c r="BK92" s="84"/>
      <c r="BL92" s="84"/>
      <c r="BM92" s="84"/>
      <c r="BN92" s="84"/>
      <c r="BO92" s="84"/>
      <c r="BP92" s="84"/>
      <c r="BQ92" s="84"/>
      <c r="BR92" s="84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  <c r="EF92" s="84"/>
      <c r="EG92" s="84"/>
      <c r="EH92" s="84"/>
      <c r="EI92" s="84"/>
      <c r="EJ92" s="84"/>
    </row>
    <row r="93" spans="1:140" s="87" customFormat="1" ht="23.25" customHeight="1" x14ac:dyDescent="0.2">
      <c r="A93" s="147" t="s">
        <v>20</v>
      </c>
      <c r="B93" s="146" t="s">
        <v>89</v>
      </c>
      <c r="C93" s="3" t="s">
        <v>93</v>
      </c>
      <c r="D93" s="34" t="s">
        <v>6</v>
      </c>
      <c r="E93" s="8"/>
      <c r="F93" s="41"/>
      <c r="G93" s="8"/>
      <c r="H93" s="41"/>
      <c r="I93" s="8"/>
      <c r="J93" s="41"/>
      <c r="K93" s="8"/>
      <c r="L93" s="41"/>
      <c r="M93" s="8"/>
      <c r="N93" s="41"/>
      <c r="O93" s="8"/>
      <c r="P93" s="41"/>
      <c r="Q93" s="8"/>
      <c r="R93" s="41"/>
      <c r="S93" s="8"/>
      <c r="T93" s="41">
        <v>26309.991000000002</v>
      </c>
      <c r="U93" s="8">
        <v>27316.41</v>
      </c>
      <c r="V93" s="70">
        <v>27542.67</v>
      </c>
      <c r="W93" s="120">
        <v>25598.317999999999</v>
      </c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  <c r="BH93" s="84"/>
      <c r="BI93" s="84"/>
      <c r="BJ93" s="84"/>
      <c r="BK93" s="84"/>
      <c r="BL93" s="84"/>
      <c r="BM93" s="84"/>
      <c r="BN93" s="84"/>
      <c r="BO93" s="84"/>
      <c r="BP93" s="84"/>
      <c r="BQ93" s="84"/>
      <c r="BR93" s="84"/>
      <c r="BS93" s="84"/>
      <c r="BT93" s="84"/>
      <c r="BU93" s="84"/>
      <c r="BV93" s="84"/>
      <c r="BW93" s="84"/>
      <c r="BX93" s="84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  <c r="EF93" s="84"/>
      <c r="EG93" s="84"/>
      <c r="EH93" s="84"/>
      <c r="EI93" s="84"/>
      <c r="EJ93" s="84"/>
    </row>
    <row r="94" spans="1:140" s="87" customFormat="1" ht="23.25" customHeight="1" x14ac:dyDescent="0.2">
      <c r="A94" s="149"/>
      <c r="B94" s="144"/>
      <c r="C94" s="9" t="s">
        <v>94</v>
      </c>
      <c r="D94" s="2" t="s">
        <v>6</v>
      </c>
      <c r="E94" s="4"/>
      <c r="F94" s="42"/>
      <c r="G94" s="4"/>
      <c r="H94" s="42"/>
      <c r="I94" s="4"/>
      <c r="J94" s="42"/>
      <c r="K94" s="4"/>
      <c r="L94" s="42"/>
      <c r="M94" s="4"/>
      <c r="N94" s="42"/>
      <c r="O94" s="4"/>
      <c r="P94" s="42"/>
      <c r="Q94" s="4"/>
      <c r="R94" s="42"/>
      <c r="S94" s="4"/>
      <c r="T94" s="42">
        <v>53298.519</v>
      </c>
      <c r="U94" s="4">
        <v>60072.186000000002</v>
      </c>
      <c r="V94" s="71">
        <v>61938.38</v>
      </c>
      <c r="W94" s="121">
        <v>61292.98</v>
      </c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  <c r="BH94" s="84"/>
      <c r="BI94" s="84"/>
      <c r="BJ94" s="84"/>
      <c r="BK94" s="84"/>
      <c r="BL94" s="84"/>
      <c r="BM94" s="84"/>
      <c r="BN94" s="84"/>
      <c r="BO94" s="84"/>
      <c r="BP94" s="84"/>
      <c r="BQ94" s="84"/>
      <c r="BR94" s="84"/>
      <c r="BS94" s="84"/>
      <c r="BT94" s="84"/>
      <c r="BU94" s="84"/>
      <c r="BV94" s="84"/>
      <c r="BW94" s="84"/>
      <c r="BX94" s="84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  <c r="EF94" s="84"/>
      <c r="EG94" s="84"/>
      <c r="EH94" s="84"/>
      <c r="EI94" s="84"/>
      <c r="EJ94" s="84"/>
    </row>
    <row r="95" spans="1:140" s="87" customFormat="1" ht="23.25" customHeight="1" x14ac:dyDescent="0.2">
      <c r="A95" s="149"/>
      <c r="B95" s="144"/>
      <c r="C95" s="9" t="s">
        <v>90</v>
      </c>
      <c r="D95" s="2" t="s">
        <v>1</v>
      </c>
      <c r="E95" s="26"/>
      <c r="F95" s="55"/>
      <c r="G95" s="26"/>
      <c r="H95" s="55"/>
      <c r="I95" s="26"/>
      <c r="J95" s="55"/>
      <c r="K95" s="26"/>
      <c r="L95" s="55"/>
      <c r="M95" s="26"/>
      <c r="N95" s="55"/>
      <c r="O95" s="26"/>
      <c r="P95" s="55"/>
      <c r="Q95" s="26"/>
      <c r="R95" s="55"/>
      <c r="S95" s="26"/>
      <c r="T95" s="55">
        <v>0.35157328636106333</v>
      </c>
      <c r="U95" s="26">
        <v>0.41</v>
      </c>
      <c r="V95" s="77">
        <v>0.40699999999999997</v>
      </c>
      <c r="W95" s="129">
        <v>0.39200000000000002</v>
      </c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  <c r="BH95" s="84"/>
      <c r="BI95" s="84"/>
      <c r="BJ95" s="84"/>
      <c r="BK95" s="84"/>
      <c r="BL95" s="84"/>
      <c r="BM95" s="84"/>
      <c r="BN95" s="84"/>
      <c r="BO95" s="84"/>
      <c r="BP95" s="84"/>
      <c r="BQ95" s="84"/>
      <c r="BR95" s="84"/>
      <c r="BS95" s="84"/>
      <c r="BT95" s="84"/>
      <c r="BU95" s="84"/>
      <c r="BV95" s="84"/>
      <c r="BW95" s="84"/>
      <c r="BX95" s="84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  <c r="EF95" s="84"/>
      <c r="EG95" s="84"/>
      <c r="EH95" s="84"/>
      <c r="EI95" s="84"/>
      <c r="EJ95" s="84"/>
    </row>
    <row r="96" spans="1:140" s="87" customFormat="1" ht="23.25" customHeight="1" x14ac:dyDescent="0.2">
      <c r="A96" s="149"/>
      <c r="B96" s="144"/>
      <c r="C96" s="9" t="s">
        <v>91</v>
      </c>
      <c r="D96" s="2" t="s">
        <v>1</v>
      </c>
      <c r="E96" s="26"/>
      <c r="F96" s="55"/>
      <c r="G96" s="26"/>
      <c r="H96" s="55"/>
      <c r="I96" s="26"/>
      <c r="J96" s="55"/>
      <c r="K96" s="26"/>
      <c r="L96" s="55"/>
      <c r="M96" s="26"/>
      <c r="N96" s="55"/>
      <c r="O96" s="26"/>
      <c r="P96" s="55"/>
      <c r="Q96" s="26"/>
      <c r="R96" s="55"/>
      <c r="S96" s="26"/>
      <c r="T96" s="55">
        <v>5.0340610777571508E-3</v>
      </c>
      <c r="U96" s="26">
        <v>0.02</v>
      </c>
      <c r="V96" s="77">
        <v>1.9E-2</v>
      </c>
      <c r="W96" s="129">
        <v>1.7000000000000001E-2</v>
      </c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  <c r="BH96" s="84"/>
      <c r="BI96" s="84"/>
      <c r="BJ96" s="84"/>
      <c r="BK96" s="84"/>
      <c r="BL96" s="84"/>
      <c r="BM96" s="84"/>
      <c r="BN96" s="84"/>
      <c r="BO96" s="84"/>
      <c r="BP96" s="84"/>
      <c r="BQ96" s="84"/>
      <c r="BR96" s="84"/>
      <c r="BS96" s="84"/>
      <c r="BT96" s="84"/>
      <c r="BU96" s="84"/>
      <c r="BV96" s="84"/>
      <c r="BW96" s="84"/>
      <c r="BX96" s="84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84"/>
      <c r="CY96" s="84"/>
      <c r="CZ96" s="84"/>
      <c r="DA96" s="84"/>
      <c r="DB96" s="84"/>
      <c r="DC96" s="84"/>
      <c r="DD96" s="84"/>
      <c r="DE96" s="84"/>
      <c r="DF96" s="84"/>
      <c r="DG96" s="84"/>
      <c r="DH96" s="84"/>
      <c r="DI96" s="84"/>
      <c r="DJ96" s="84"/>
      <c r="DK96" s="84"/>
      <c r="DL96" s="84"/>
      <c r="DM96" s="84"/>
      <c r="DN96" s="84"/>
      <c r="DO96" s="84"/>
      <c r="DP96" s="84"/>
      <c r="DQ96" s="84"/>
      <c r="DR96" s="84"/>
      <c r="DS96" s="84"/>
      <c r="DT96" s="84"/>
      <c r="DU96" s="84"/>
      <c r="DV96" s="84"/>
      <c r="DW96" s="84"/>
      <c r="DX96" s="84"/>
      <c r="DY96" s="84"/>
      <c r="DZ96" s="84"/>
      <c r="EA96" s="84"/>
      <c r="EB96" s="84"/>
      <c r="EC96" s="84"/>
      <c r="ED96" s="84"/>
      <c r="EE96" s="84"/>
      <c r="EF96" s="84"/>
      <c r="EG96" s="84"/>
      <c r="EH96" s="84"/>
      <c r="EI96" s="84"/>
      <c r="EJ96" s="84"/>
    </row>
    <row r="97" spans="1:140" s="87" customFormat="1" ht="23.25" customHeight="1" thickBot="1" x14ac:dyDescent="0.25">
      <c r="A97" s="148"/>
      <c r="B97" s="145"/>
      <c r="C97" s="5" t="s">
        <v>92</v>
      </c>
      <c r="D97" s="33" t="s">
        <v>1</v>
      </c>
      <c r="E97" s="22"/>
      <c r="F97" s="44"/>
      <c r="G97" s="22"/>
      <c r="H97" s="44"/>
      <c r="I97" s="22"/>
      <c r="J97" s="44"/>
      <c r="K97" s="22"/>
      <c r="L97" s="44"/>
      <c r="M97" s="22"/>
      <c r="N97" s="44"/>
      <c r="O97" s="22"/>
      <c r="P97" s="44"/>
      <c r="Q97" s="22"/>
      <c r="R97" s="44"/>
      <c r="S97" s="22"/>
      <c r="T97" s="44">
        <v>5.0340610777571508E-3</v>
      </c>
      <c r="U97" s="22">
        <v>0.02</v>
      </c>
      <c r="V97" s="73">
        <v>1.9E-2</v>
      </c>
      <c r="W97" s="124">
        <v>1.7000000000000001E-2</v>
      </c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  <c r="BH97" s="84"/>
      <c r="BI97" s="84"/>
      <c r="BJ97" s="84"/>
      <c r="BK97" s="84"/>
      <c r="BL97" s="84"/>
      <c r="BM97" s="84"/>
      <c r="BN97" s="84"/>
      <c r="BO97" s="84"/>
      <c r="BP97" s="84"/>
      <c r="BQ97" s="84"/>
      <c r="BR97" s="84"/>
      <c r="BS97" s="84"/>
      <c r="BT97" s="84"/>
      <c r="BU97" s="84"/>
      <c r="BV97" s="84"/>
      <c r="BW97" s="84"/>
      <c r="BX97" s="84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  <c r="EF97" s="84"/>
      <c r="EG97" s="84"/>
      <c r="EH97" s="84"/>
      <c r="EI97" s="84"/>
      <c r="EJ97" s="84"/>
    </row>
    <row r="98" spans="1:140" s="87" customFormat="1" ht="32.25" customHeight="1" thickBot="1" x14ac:dyDescent="0.25">
      <c r="A98" s="61" t="s">
        <v>32</v>
      </c>
      <c r="B98" s="102" t="s">
        <v>118</v>
      </c>
      <c r="C98" s="107" t="s">
        <v>119</v>
      </c>
      <c r="D98" s="52" t="s">
        <v>6</v>
      </c>
      <c r="E98" s="31"/>
      <c r="F98" s="56"/>
      <c r="G98" s="31"/>
      <c r="H98" s="56"/>
      <c r="I98" s="31"/>
      <c r="J98" s="56"/>
      <c r="K98" s="31"/>
      <c r="L98" s="56"/>
      <c r="M98" s="31"/>
      <c r="N98" s="56"/>
      <c r="O98" s="31"/>
      <c r="P98" s="56"/>
      <c r="Q98" s="31"/>
      <c r="R98" s="56"/>
      <c r="S98" s="31">
        <v>339658.49</v>
      </c>
      <c r="T98" s="56">
        <v>355476.16800000001</v>
      </c>
      <c r="U98" s="31">
        <v>349486.41599999997</v>
      </c>
      <c r="V98" s="80">
        <v>427861.37500000006</v>
      </c>
      <c r="W98" s="128">
        <v>447103.21500000003</v>
      </c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  <c r="BH98" s="84"/>
      <c r="BI98" s="84"/>
      <c r="BJ98" s="84"/>
      <c r="BK98" s="84"/>
      <c r="BL98" s="84"/>
      <c r="BM98" s="84"/>
      <c r="BN98" s="84"/>
      <c r="BO98" s="84"/>
      <c r="BP98" s="84"/>
      <c r="BQ98" s="84"/>
      <c r="BR98" s="84"/>
      <c r="BS98" s="84"/>
      <c r="BT98" s="84"/>
      <c r="BU98" s="84"/>
      <c r="BV98" s="84"/>
      <c r="BW98" s="84"/>
      <c r="BX98" s="84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  <c r="EF98" s="84"/>
      <c r="EG98" s="84"/>
      <c r="EH98" s="84"/>
      <c r="EI98" s="84"/>
      <c r="EJ98" s="84"/>
    </row>
    <row r="99" spans="1:140" ht="23.25" customHeight="1" x14ac:dyDescent="0.2">
      <c r="A99" s="150" t="s">
        <v>96</v>
      </c>
      <c r="B99" s="150"/>
      <c r="C99" s="150"/>
      <c r="D99" s="150"/>
      <c r="E99" s="150"/>
      <c r="F99" s="150"/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</row>
    <row r="100" spans="1:140" s="87" customFormat="1" ht="23.25" customHeight="1" x14ac:dyDescent="0.2">
      <c r="A100" s="149" t="s">
        <v>38</v>
      </c>
      <c r="B100" s="158" t="s">
        <v>151</v>
      </c>
      <c r="C100" s="110" t="s">
        <v>120</v>
      </c>
      <c r="D100" s="32" t="s">
        <v>0</v>
      </c>
      <c r="E100" s="11"/>
      <c r="F100" s="45"/>
      <c r="G100" s="11"/>
      <c r="H100" s="45"/>
      <c r="I100" s="11"/>
      <c r="J100" s="45"/>
      <c r="K100" s="11"/>
      <c r="L100" s="45"/>
      <c r="M100" s="11"/>
      <c r="N100" s="45"/>
      <c r="O100" s="11"/>
      <c r="P100" s="45"/>
      <c r="Q100" s="11"/>
      <c r="R100" s="45"/>
      <c r="S100" s="11"/>
      <c r="T100" s="45">
        <v>3700</v>
      </c>
      <c r="U100" s="11">
        <v>197050</v>
      </c>
      <c r="V100" s="76">
        <v>197050</v>
      </c>
      <c r="W100" s="127">
        <v>197050</v>
      </c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  <c r="BH100" s="84"/>
      <c r="BI100" s="84"/>
      <c r="BJ100" s="84"/>
      <c r="BK100" s="84"/>
      <c r="BL100" s="84"/>
      <c r="BM100" s="84"/>
      <c r="BN100" s="84"/>
      <c r="BO100" s="84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  <c r="EH100" s="84"/>
      <c r="EI100" s="84"/>
      <c r="EJ100" s="84"/>
    </row>
    <row r="101" spans="1:140" ht="23.25" customHeight="1" thickBot="1" x14ac:dyDescent="0.25">
      <c r="A101" s="148"/>
      <c r="B101" s="152"/>
      <c r="C101" s="12" t="s">
        <v>97</v>
      </c>
      <c r="D101" s="33" t="s">
        <v>1</v>
      </c>
      <c r="E101" s="7"/>
      <c r="F101" s="38"/>
      <c r="G101" s="7"/>
      <c r="H101" s="38"/>
      <c r="I101" s="7"/>
      <c r="J101" s="38"/>
      <c r="K101" s="7"/>
      <c r="L101" s="38"/>
      <c r="M101" s="7"/>
      <c r="N101" s="38"/>
      <c r="O101" s="7"/>
      <c r="P101" s="38"/>
      <c r="Q101" s="22"/>
      <c r="R101" s="44"/>
      <c r="S101" s="22"/>
      <c r="T101" s="44"/>
      <c r="U101" s="22">
        <v>0.43</v>
      </c>
      <c r="V101" s="73">
        <v>0.46</v>
      </c>
      <c r="W101" s="124">
        <v>0.37495694000000002</v>
      </c>
    </row>
    <row r="102" spans="1:140" s="87" customFormat="1" ht="26.1" customHeight="1" thickBot="1" x14ac:dyDescent="0.25">
      <c r="A102" s="59" t="s">
        <v>24</v>
      </c>
      <c r="B102" s="102" t="s">
        <v>148</v>
      </c>
      <c r="C102" s="108" t="s">
        <v>120</v>
      </c>
      <c r="D102" s="49" t="s">
        <v>9</v>
      </c>
      <c r="E102" s="8"/>
      <c r="F102" s="41"/>
      <c r="G102" s="8"/>
      <c r="H102" s="41"/>
      <c r="I102" s="8"/>
      <c r="J102" s="41">
        <v>160000</v>
      </c>
      <c r="K102" s="8">
        <v>160000</v>
      </c>
      <c r="L102" s="41">
        <v>196000</v>
      </c>
      <c r="M102" s="8">
        <v>196000</v>
      </c>
      <c r="N102" s="41">
        <v>196000</v>
      </c>
      <c r="O102" s="8">
        <v>236000</v>
      </c>
      <c r="P102" s="41">
        <v>236000</v>
      </c>
      <c r="Q102" s="8">
        <v>236000</v>
      </c>
      <c r="R102" s="41">
        <v>326000</v>
      </c>
      <c r="S102" s="8">
        <v>326000</v>
      </c>
      <c r="T102" s="41">
        <v>331000</v>
      </c>
      <c r="U102" s="8">
        <v>331000</v>
      </c>
      <c r="V102" s="70">
        <v>331000</v>
      </c>
      <c r="W102" s="120">
        <v>421000</v>
      </c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  <c r="BH102" s="84"/>
      <c r="BI102" s="84"/>
      <c r="BJ102" s="84"/>
      <c r="BK102" s="84"/>
      <c r="BL102" s="84"/>
      <c r="BM102" s="84"/>
      <c r="BN102" s="84"/>
      <c r="BO102" s="84"/>
      <c r="BP102" s="84"/>
      <c r="BQ102" s="84"/>
      <c r="BR102" s="84"/>
      <c r="BS102" s="84"/>
      <c r="BT102" s="84"/>
      <c r="BU102" s="84"/>
      <c r="BV102" s="84"/>
      <c r="BW102" s="84"/>
      <c r="BX102" s="84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  <c r="EF102" s="84"/>
      <c r="EG102" s="84"/>
      <c r="EH102" s="84"/>
      <c r="EI102" s="84"/>
      <c r="EJ102" s="84"/>
    </row>
    <row r="103" spans="1:140" s="87" customFormat="1" ht="23.25" customHeight="1" x14ac:dyDescent="0.2">
      <c r="A103" s="147" t="s">
        <v>29</v>
      </c>
      <c r="B103" s="146" t="s">
        <v>152</v>
      </c>
      <c r="C103" s="3" t="s">
        <v>98</v>
      </c>
      <c r="D103" s="49" t="s">
        <v>1</v>
      </c>
      <c r="E103" s="17"/>
      <c r="F103" s="36"/>
      <c r="G103" s="17"/>
      <c r="H103" s="36"/>
      <c r="I103" s="17"/>
      <c r="J103" s="36"/>
      <c r="K103" s="17"/>
      <c r="L103" s="36"/>
      <c r="M103" s="17"/>
      <c r="N103" s="36"/>
      <c r="O103" s="17">
        <v>0.3</v>
      </c>
      <c r="P103" s="36">
        <v>0.3</v>
      </c>
      <c r="Q103" s="17">
        <v>0.32</v>
      </c>
      <c r="R103" s="36">
        <v>0.31</v>
      </c>
      <c r="S103" s="17">
        <v>0.32340000000000002</v>
      </c>
      <c r="T103" s="36">
        <v>0.41227000000000003</v>
      </c>
      <c r="U103" s="17">
        <v>0.33827000000000002</v>
      </c>
      <c r="V103" s="65">
        <v>0.33628076032826731</v>
      </c>
      <c r="W103" s="122">
        <v>0.32821358</v>
      </c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  <c r="BH103" s="84"/>
      <c r="BI103" s="84"/>
      <c r="BJ103" s="84"/>
      <c r="BK103" s="84"/>
      <c r="BL103" s="84"/>
      <c r="BM103" s="84"/>
      <c r="BN103" s="84"/>
      <c r="BO103" s="84"/>
      <c r="BP103" s="84"/>
      <c r="BQ103" s="84"/>
      <c r="BR103" s="84"/>
      <c r="BS103" s="84"/>
      <c r="BT103" s="84"/>
      <c r="BU103" s="84"/>
      <c r="BV103" s="84"/>
      <c r="BW103" s="84"/>
      <c r="BX103" s="84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  <c r="EF103" s="84"/>
      <c r="EG103" s="84"/>
      <c r="EH103" s="84"/>
      <c r="EI103" s="84"/>
      <c r="EJ103" s="84"/>
    </row>
    <row r="104" spans="1:140" s="87" customFormat="1" ht="23.25" customHeight="1" thickBot="1" x14ac:dyDescent="0.25">
      <c r="A104" s="148"/>
      <c r="B104" s="145"/>
      <c r="C104" s="5" t="s">
        <v>120</v>
      </c>
      <c r="D104" s="51" t="s">
        <v>9</v>
      </c>
      <c r="E104" s="21"/>
      <c r="F104" s="43"/>
      <c r="G104" s="21"/>
      <c r="H104" s="43"/>
      <c r="I104" s="21"/>
      <c r="J104" s="43">
        <v>19350</v>
      </c>
      <c r="K104" s="21">
        <v>19350</v>
      </c>
      <c r="L104" s="43">
        <v>19350</v>
      </c>
      <c r="M104" s="21">
        <v>20250</v>
      </c>
      <c r="N104" s="43">
        <v>20250</v>
      </c>
      <c r="O104" s="21">
        <v>24250</v>
      </c>
      <c r="P104" s="43">
        <v>24250</v>
      </c>
      <c r="Q104" s="21">
        <v>31750</v>
      </c>
      <c r="R104" s="43">
        <v>31750</v>
      </c>
      <c r="S104" s="21">
        <v>31750</v>
      </c>
      <c r="T104" s="43">
        <v>31750</v>
      </c>
      <c r="U104" s="21">
        <v>33750</v>
      </c>
      <c r="V104" s="72">
        <v>33750</v>
      </c>
      <c r="W104" s="123">
        <v>33750</v>
      </c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/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/>
      <c r="EJ104" s="84"/>
    </row>
    <row r="105" spans="1:140" s="87" customFormat="1" ht="26.1" customHeight="1" thickBot="1" x14ac:dyDescent="0.25">
      <c r="A105" s="59" t="s">
        <v>29</v>
      </c>
      <c r="B105" s="15" t="s">
        <v>149</v>
      </c>
      <c r="C105" s="5" t="s">
        <v>120</v>
      </c>
      <c r="D105" s="49" t="s">
        <v>9</v>
      </c>
      <c r="E105" s="8"/>
      <c r="F105" s="41"/>
      <c r="G105" s="8"/>
      <c r="H105" s="41"/>
      <c r="I105" s="8"/>
      <c r="J105" s="41">
        <v>17360</v>
      </c>
      <c r="K105" s="8">
        <v>17360</v>
      </c>
      <c r="L105" s="41">
        <v>17360</v>
      </c>
      <c r="M105" s="8">
        <v>19500</v>
      </c>
      <c r="N105" s="41">
        <v>19500</v>
      </c>
      <c r="O105" s="8">
        <v>23500</v>
      </c>
      <c r="P105" s="41">
        <v>23500</v>
      </c>
      <c r="Q105" s="8">
        <v>23500</v>
      </c>
      <c r="R105" s="41">
        <v>23500</v>
      </c>
      <c r="S105" s="8">
        <v>23500</v>
      </c>
      <c r="T105" s="41">
        <v>23500</v>
      </c>
      <c r="U105" s="8">
        <v>25030</v>
      </c>
      <c r="V105" s="70">
        <v>25030</v>
      </c>
      <c r="W105" s="120">
        <v>25630</v>
      </c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  <c r="BH105" s="84"/>
      <c r="BI105" s="84"/>
      <c r="BJ105" s="84"/>
      <c r="BK105" s="84"/>
      <c r="BL105" s="84"/>
      <c r="BM105" s="84"/>
      <c r="BN105" s="84"/>
      <c r="BO105" s="84"/>
      <c r="BP105" s="84"/>
      <c r="BQ105" s="84"/>
      <c r="BR105" s="84"/>
      <c r="BS105" s="84"/>
      <c r="BT105" s="84"/>
      <c r="BU105" s="84"/>
      <c r="BV105" s="84"/>
      <c r="BW105" s="84"/>
      <c r="BX105" s="84"/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  <c r="EF105" s="84"/>
      <c r="EG105" s="84"/>
      <c r="EH105" s="84"/>
      <c r="EI105" s="84"/>
      <c r="EJ105" s="84"/>
    </row>
    <row r="106" spans="1:140" s="87" customFormat="1" ht="26.1" customHeight="1" thickBot="1" x14ac:dyDescent="0.25">
      <c r="A106" s="59" t="s">
        <v>24</v>
      </c>
      <c r="B106" s="15" t="s">
        <v>150</v>
      </c>
      <c r="C106" s="5" t="s">
        <v>120</v>
      </c>
      <c r="D106" s="49" t="s">
        <v>9</v>
      </c>
      <c r="E106" s="8"/>
      <c r="F106" s="41"/>
      <c r="G106" s="8"/>
      <c r="H106" s="41"/>
      <c r="I106" s="8"/>
      <c r="J106" s="41">
        <v>10400</v>
      </c>
      <c r="K106" s="8">
        <v>10400</v>
      </c>
      <c r="L106" s="41">
        <v>11650</v>
      </c>
      <c r="M106" s="8">
        <v>11650</v>
      </c>
      <c r="N106" s="41">
        <v>11900</v>
      </c>
      <c r="O106" s="8">
        <v>11900</v>
      </c>
      <c r="P106" s="41">
        <v>11900</v>
      </c>
      <c r="Q106" s="8">
        <v>11900</v>
      </c>
      <c r="R106" s="41">
        <v>14250</v>
      </c>
      <c r="S106" s="8">
        <v>14250</v>
      </c>
      <c r="T106" s="41">
        <v>14250</v>
      </c>
      <c r="U106" s="8">
        <v>14750</v>
      </c>
      <c r="V106" s="70">
        <v>14750</v>
      </c>
      <c r="W106" s="120">
        <v>30750</v>
      </c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  <c r="BH106" s="84"/>
      <c r="BI106" s="84"/>
      <c r="BJ106" s="84"/>
      <c r="BK106" s="84"/>
      <c r="BL106" s="84"/>
      <c r="BM106" s="84"/>
      <c r="BN106" s="84"/>
      <c r="BO106" s="84"/>
      <c r="BP106" s="84"/>
      <c r="BQ106" s="84"/>
      <c r="BR106" s="84"/>
      <c r="BS106" s="84"/>
      <c r="BT106" s="84"/>
      <c r="BU106" s="84"/>
      <c r="BV106" s="84"/>
      <c r="BW106" s="84"/>
      <c r="BX106" s="84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  <c r="EF106" s="84"/>
      <c r="EG106" s="84"/>
      <c r="EH106" s="84"/>
      <c r="EI106" s="84"/>
      <c r="EJ106" s="84"/>
    </row>
    <row r="107" spans="1:140" s="87" customFormat="1" ht="26.1" customHeight="1" thickBot="1" x14ac:dyDescent="0.25">
      <c r="A107" s="59" t="s">
        <v>30</v>
      </c>
      <c r="B107" s="15" t="s">
        <v>127</v>
      </c>
      <c r="C107" s="5" t="s">
        <v>120</v>
      </c>
      <c r="D107" s="49" t="s">
        <v>9</v>
      </c>
      <c r="E107" s="8"/>
      <c r="F107" s="41"/>
      <c r="G107" s="8"/>
      <c r="H107" s="41"/>
      <c r="I107" s="8"/>
      <c r="J107" s="41"/>
      <c r="K107" s="8"/>
      <c r="L107" s="41"/>
      <c r="M107" s="8"/>
      <c r="N107" s="41"/>
      <c r="O107" s="8"/>
      <c r="P107" s="41"/>
      <c r="Q107" s="8"/>
      <c r="R107" s="41"/>
      <c r="S107" s="8">
        <v>2035002</v>
      </c>
      <c r="T107" s="41">
        <v>2036252</v>
      </c>
      <c r="U107" s="8">
        <v>2059486</v>
      </c>
      <c r="V107" s="41">
        <v>2075417</v>
      </c>
      <c r="W107" s="128">
        <v>2072410</v>
      </c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  <c r="BH107" s="84"/>
      <c r="BI107" s="84"/>
      <c r="BJ107" s="84"/>
      <c r="BK107" s="84"/>
      <c r="BL107" s="84"/>
      <c r="BM107" s="84"/>
      <c r="BN107" s="84"/>
      <c r="BO107" s="84"/>
      <c r="BP107" s="84"/>
      <c r="BQ107" s="84"/>
      <c r="BR107" s="84"/>
      <c r="BS107" s="84"/>
      <c r="BT107" s="84"/>
      <c r="BU107" s="84"/>
      <c r="BV107" s="84"/>
      <c r="BW107" s="84"/>
      <c r="BX107" s="84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  <c r="EF107" s="84"/>
      <c r="EG107" s="84"/>
      <c r="EH107" s="84"/>
      <c r="EI107" s="84"/>
      <c r="EJ107" s="84"/>
    </row>
    <row r="108" spans="1:140" s="87" customFormat="1" ht="23.25" customHeight="1" x14ac:dyDescent="0.2">
      <c r="A108" s="147" t="s">
        <v>26</v>
      </c>
      <c r="B108" s="146" t="s">
        <v>99</v>
      </c>
      <c r="C108" s="3" t="s">
        <v>139</v>
      </c>
      <c r="D108" s="49" t="s">
        <v>9</v>
      </c>
      <c r="E108" s="8"/>
      <c r="F108" s="41">
        <v>1014</v>
      </c>
      <c r="G108" s="8">
        <v>1030</v>
      </c>
      <c r="H108" s="41">
        <v>1035</v>
      </c>
      <c r="I108" s="8">
        <v>1047</v>
      </c>
      <c r="J108" s="41">
        <v>1047</v>
      </c>
      <c r="K108" s="8">
        <v>1056</v>
      </c>
      <c r="L108" s="41">
        <v>1076</v>
      </c>
      <c r="M108" s="8">
        <v>1085</v>
      </c>
      <c r="N108" s="41">
        <v>1102</v>
      </c>
      <c r="O108" s="8">
        <v>1122</v>
      </c>
      <c r="P108" s="41">
        <v>1278</v>
      </c>
      <c r="Q108" s="8">
        <v>1293</v>
      </c>
      <c r="R108" s="41">
        <v>1310</v>
      </c>
      <c r="S108" s="8">
        <v>1291</v>
      </c>
      <c r="T108" s="41">
        <v>1323</v>
      </c>
      <c r="U108" s="8">
        <v>1322</v>
      </c>
      <c r="V108" s="70">
        <v>1322</v>
      </c>
      <c r="W108" s="120">
        <v>1323</v>
      </c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  <c r="BH108" s="84"/>
      <c r="BI108" s="84"/>
      <c r="BJ108" s="84"/>
      <c r="BK108" s="84"/>
      <c r="BL108" s="84"/>
      <c r="BM108" s="84"/>
      <c r="BN108" s="84"/>
      <c r="BO108" s="84"/>
      <c r="BP108" s="84"/>
      <c r="BQ108" s="84"/>
      <c r="BR108" s="84"/>
      <c r="BS108" s="84"/>
      <c r="BT108" s="84"/>
      <c r="BU108" s="84"/>
      <c r="BV108" s="84"/>
      <c r="BW108" s="84"/>
      <c r="BX108" s="84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  <c r="EF108" s="84"/>
      <c r="EG108" s="84"/>
      <c r="EH108" s="84"/>
      <c r="EI108" s="84"/>
      <c r="EJ108" s="84"/>
    </row>
    <row r="109" spans="1:140" s="87" customFormat="1" ht="23.25" customHeight="1" thickBot="1" x14ac:dyDescent="0.25">
      <c r="A109" s="149"/>
      <c r="B109" s="158"/>
      <c r="C109" s="9" t="s">
        <v>138</v>
      </c>
      <c r="D109" s="50" t="s">
        <v>13</v>
      </c>
      <c r="E109" s="4"/>
      <c r="F109" s="42">
        <v>7689</v>
      </c>
      <c r="G109" s="4">
        <v>8075</v>
      </c>
      <c r="H109" s="42">
        <v>8443</v>
      </c>
      <c r="I109" s="4">
        <v>8772</v>
      </c>
      <c r="J109" s="42">
        <v>8983</v>
      </c>
      <c r="K109" s="4">
        <v>9052</v>
      </c>
      <c r="L109" s="42">
        <v>9164</v>
      </c>
      <c r="M109" s="4">
        <v>9274</v>
      </c>
      <c r="N109" s="42">
        <v>9293</v>
      </c>
      <c r="O109" s="4">
        <v>9924</v>
      </c>
      <c r="P109" s="42">
        <v>10606</v>
      </c>
      <c r="Q109" s="4">
        <v>10662</v>
      </c>
      <c r="R109" s="42">
        <v>10738.869000000001</v>
      </c>
      <c r="S109" s="4">
        <v>10842</v>
      </c>
      <c r="T109" s="42">
        <v>10851.598</v>
      </c>
      <c r="U109" s="4">
        <v>11051</v>
      </c>
      <c r="V109" s="71">
        <v>11067.291349702999</v>
      </c>
      <c r="W109" s="121">
        <v>11155.891642000001</v>
      </c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  <c r="BH109" s="84"/>
      <c r="BI109" s="84"/>
      <c r="BJ109" s="84"/>
      <c r="BK109" s="84"/>
      <c r="BL109" s="84"/>
      <c r="BM109" s="84"/>
      <c r="BN109" s="84"/>
      <c r="BO109" s="84"/>
      <c r="BP109" s="84"/>
      <c r="BQ109" s="84"/>
      <c r="BR109" s="84"/>
      <c r="BS109" s="84"/>
      <c r="BT109" s="84"/>
      <c r="BU109" s="84"/>
      <c r="BV109" s="84"/>
      <c r="BW109" s="84"/>
      <c r="BX109" s="84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  <c r="EF109" s="84"/>
      <c r="EG109" s="84"/>
      <c r="EH109" s="84"/>
      <c r="EI109" s="84"/>
      <c r="EJ109" s="84"/>
    </row>
    <row r="110" spans="1:140" s="87" customFormat="1" ht="21" thickBot="1" x14ac:dyDescent="0.25">
      <c r="A110" s="59" t="s">
        <v>28</v>
      </c>
      <c r="B110" s="16" t="s">
        <v>100</v>
      </c>
      <c r="C110" s="108" t="s">
        <v>120</v>
      </c>
      <c r="D110" s="49" t="s">
        <v>9</v>
      </c>
      <c r="E110" s="8"/>
      <c r="F110" s="41"/>
      <c r="G110" s="8"/>
      <c r="H110" s="41"/>
      <c r="I110" s="8"/>
      <c r="J110" s="41"/>
      <c r="K110" s="8"/>
      <c r="L110" s="41"/>
      <c r="M110" s="8"/>
      <c r="N110" s="41"/>
      <c r="O110" s="8"/>
      <c r="P110" s="41">
        <v>220000</v>
      </c>
      <c r="Q110" s="8">
        <v>228378</v>
      </c>
      <c r="R110" s="41">
        <v>230306</v>
      </c>
      <c r="S110" s="8">
        <v>233378</v>
      </c>
      <c r="T110" s="41">
        <v>234078</v>
      </c>
      <c r="U110" s="8">
        <v>236503</v>
      </c>
      <c r="V110" s="70">
        <v>236503</v>
      </c>
      <c r="W110" s="120">
        <v>236503</v>
      </c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  <c r="BH110" s="84"/>
      <c r="BI110" s="84"/>
      <c r="BJ110" s="84"/>
      <c r="BK110" s="84"/>
      <c r="BL110" s="84"/>
      <c r="BM110" s="84"/>
      <c r="BN110" s="84"/>
      <c r="BO110" s="84"/>
      <c r="BP110" s="84"/>
      <c r="BQ110" s="84"/>
      <c r="BR110" s="84"/>
      <c r="BS110" s="84"/>
      <c r="BT110" s="84"/>
      <c r="BU110" s="84"/>
      <c r="BV110" s="84"/>
      <c r="BW110" s="84"/>
      <c r="BX110" s="84"/>
      <c r="BY110" s="84"/>
      <c r="BZ110" s="84"/>
      <c r="CA110" s="84"/>
      <c r="CB110" s="84"/>
      <c r="CC110" s="84"/>
      <c r="CD110" s="84"/>
      <c r="CE110" s="84"/>
      <c r="CF110" s="84"/>
      <c r="CG110" s="84"/>
      <c r="CH110" s="84"/>
      <c r="CI110" s="84"/>
      <c r="CJ110" s="84"/>
      <c r="CK110" s="84"/>
      <c r="CL110" s="84"/>
      <c r="CM110" s="84"/>
      <c r="CN110" s="84"/>
      <c r="CO110" s="84"/>
      <c r="CP110" s="84"/>
      <c r="CQ110" s="84"/>
      <c r="CR110" s="84"/>
      <c r="CS110" s="84"/>
      <c r="CT110" s="84"/>
      <c r="CU110" s="84"/>
      <c r="CV110" s="84"/>
      <c r="CW110" s="84"/>
      <c r="CX110" s="84"/>
      <c r="CY110" s="84"/>
      <c r="CZ110" s="84"/>
      <c r="DA110" s="84"/>
      <c r="DB110" s="84"/>
      <c r="DC110" s="84"/>
      <c r="DD110" s="84"/>
      <c r="DE110" s="84"/>
      <c r="DF110" s="84"/>
      <c r="DG110" s="84"/>
      <c r="DH110" s="84"/>
      <c r="DI110" s="84"/>
      <c r="DJ110" s="84"/>
      <c r="DK110" s="84"/>
      <c r="DL110" s="84"/>
      <c r="DM110" s="84"/>
      <c r="DN110" s="84"/>
      <c r="DO110" s="84"/>
      <c r="DP110" s="84"/>
      <c r="DQ110" s="84"/>
      <c r="DR110" s="84"/>
      <c r="DS110" s="84"/>
      <c r="DT110" s="84"/>
      <c r="DU110" s="84"/>
      <c r="DV110" s="84"/>
      <c r="DW110" s="84"/>
      <c r="DX110" s="84"/>
      <c r="DY110" s="84"/>
      <c r="DZ110" s="84"/>
      <c r="EA110" s="84"/>
      <c r="EB110" s="84"/>
      <c r="EC110" s="84"/>
      <c r="ED110" s="84"/>
      <c r="EE110" s="84"/>
      <c r="EF110" s="84"/>
      <c r="EG110" s="84"/>
      <c r="EH110" s="84"/>
      <c r="EI110" s="84"/>
      <c r="EJ110" s="84"/>
    </row>
    <row r="111" spans="1:140" s="87" customFormat="1" ht="23.25" customHeight="1" x14ac:dyDescent="0.2">
      <c r="A111" s="147" t="s">
        <v>31</v>
      </c>
      <c r="B111" s="146" t="s">
        <v>128</v>
      </c>
      <c r="C111" s="3" t="s">
        <v>102</v>
      </c>
      <c r="D111" s="49" t="s">
        <v>8</v>
      </c>
      <c r="E111" s="8"/>
      <c r="F111" s="41"/>
      <c r="G111" s="8"/>
      <c r="H111" s="41"/>
      <c r="I111" s="8"/>
      <c r="J111" s="41"/>
      <c r="K111" s="8"/>
      <c r="L111" s="41"/>
      <c r="M111" s="8"/>
      <c r="N111" s="41"/>
      <c r="O111" s="8"/>
      <c r="P111" s="41" t="s">
        <v>16</v>
      </c>
      <c r="Q111" s="8">
        <v>51742</v>
      </c>
      <c r="R111" s="41">
        <v>96965</v>
      </c>
      <c r="S111" s="8">
        <v>127046</v>
      </c>
      <c r="T111" s="41">
        <v>156203</v>
      </c>
      <c r="U111" s="8">
        <v>174145</v>
      </c>
      <c r="V111" s="70">
        <v>270237</v>
      </c>
      <c r="W111" s="120">
        <v>333242</v>
      </c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  <c r="BH111" s="84"/>
      <c r="BI111" s="84"/>
      <c r="BJ111" s="84"/>
      <c r="BK111" s="84"/>
      <c r="BL111" s="84"/>
      <c r="BM111" s="84"/>
      <c r="BN111" s="84"/>
      <c r="BO111" s="84"/>
      <c r="BP111" s="84"/>
      <c r="BQ111" s="84"/>
      <c r="BR111" s="84"/>
      <c r="BS111" s="84"/>
      <c r="BT111" s="84"/>
      <c r="BU111" s="84"/>
      <c r="BV111" s="84"/>
      <c r="BW111" s="84"/>
      <c r="BX111" s="84"/>
      <c r="BY111" s="84"/>
      <c r="BZ111" s="84"/>
      <c r="CA111" s="84"/>
      <c r="CB111" s="84"/>
      <c r="CC111" s="84"/>
      <c r="CD111" s="84"/>
      <c r="CE111" s="84"/>
      <c r="CF111" s="84"/>
      <c r="CG111" s="84"/>
      <c r="CH111" s="84"/>
      <c r="CI111" s="84"/>
      <c r="CJ111" s="84"/>
      <c r="CK111" s="84"/>
      <c r="CL111" s="84"/>
      <c r="CM111" s="84"/>
      <c r="CN111" s="84"/>
      <c r="CO111" s="84"/>
      <c r="CP111" s="84"/>
      <c r="CQ111" s="84"/>
      <c r="CR111" s="84"/>
      <c r="CS111" s="84"/>
      <c r="CT111" s="84"/>
      <c r="CU111" s="84"/>
      <c r="CV111" s="84"/>
      <c r="CW111" s="84"/>
      <c r="CX111" s="84"/>
      <c r="CY111" s="84"/>
      <c r="CZ111" s="84"/>
      <c r="DA111" s="84"/>
      <c r="DB111" s="84"/>
      <c r="DC111" s="84"/>
      <c r="DD111" s="84"/>
      <c r="DE111" s="84"/>
      <c r="DF111" s="84"/>
      <c r="DG111" s="84"/>
      <c r="DH111" s="84"/>
      <c r="DI111" s="84"/>
      <c r="DJ111" s="84"/>
      <c r="DK111" s="84"/>
      <c r="DL111" s="84"/>
      <c r="DM111" s="84"/>
      <c r="DN111" s="84"/>
      <c r="DO111" s="84"/>
      <c r="DP111" s="84"/>
      <c r="DQ111" s="84"/>
      <c r="DR111" s="84"/>
      <c r="DS111" s="84"/>
      <c r="DT111" s="84"/>
      <c r="DU111" s="84"/>
      <c r="DV111" s="84"/>
      <c r="DW111" s="84"/>
      <c r="DX111" s="84"/>
      <c r="DY111" s="84"/>
      <c r="DZ111" s="84"/>
      <c r="EA111" s="84"/>
      <c r="EB111" s="84"/>
      <c r="EC111" s="84"/>
      <c r="ED111" s="84"/>
      <c r="EE111" s="84"/>
      <c r="EF111" s="84"/>
      <c r="EG111" s="84"/>
      <c r="EH111" s="84"/>
      <c r="EI111" s="84"/>
      <c r="EJ111" s="84"/>
    </row>
    <row r="112" spans="1:140" s="87" customFormat="1" ht="23.25" customHeight="1" thickBot="1" x14ac:dyDescent="0.25">
      <c r="A112" s="148"/>
      <c r="B112" s="145"/>
      <c r="C112" s="5" t="s">
        <v>101</v>
      </c>
      <c r="D112" s="51" t="s">
        <v>1</v>
      </c>
      <c r="E112" s="22"/>
      <c r="F112" s="44"/>
      <c r="G112" s="22"/>
      <c r="H112" s="44"/>
      <c r="I112" s="22"/>
      <c r="J112" s="44"/>
      <c r="K112" s="22"/>
      <c r="L112" s="44"/>
      <c r="M112" s="22"/>
      <c r="N112" s="44"/>
      <c r="O112" s="22"/>
      <c r="P112" s="44" t="s">
        <v>16</v>
      </c>
      <c r="Q112" s="22">
        <v>5.0009999999999999E-2</v>
      </c>
      <c r="R112" s="44">
        <v>0.10355</v>
      </c>
      <c r="S112" s="22">
        <v>0.13914000000000001</v>
      </c>
      <c r="T112" s="44">
        <v>0.16596</v>
      </c>
      <c r="U112" s="22">
        <v>0.18257999999999999</v>
      </c>
      <c r="V112" s="73">
        <v>0.26184461814387078</v>
      </c>
      <c r="W112" s="124">
        <v>0.30604865999999997</v>
      </c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  <c r="BH112" s="84"/>
      <c r="BI112" s="84"/>
      <c r="BJ112" s="84"/>
      <c r="BK112" s="84"/>
      <c r="BL112" s="84"/>
      <c r="BM112" s="84"/>
      <c r="BN112" s="84"/>
      <c r="BO112" s="84"/>
      <c r="BP112" s="84"/>
      <c r="BQ112" s="84"/>
      <c r="BR112" s="84"/>
      <c r="BS112" s="84"/>
      <c r="BT112" s="84"/>
      <c r="BU112" s="84"/>
      <c r="BV112" s="84"/>
      <c r="BW112" s="84"/>
      <c r="BX112" s="84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  <c r="EF112" s="84"/>
      <c r="EG112" s="84"/>
      <c r="EH112" s="84"/>
      <c r="EI112" s="84"/>
      <c r="EJ112" s="84"/>
    </row>
    <row r="113" spans="1:140" ht="23.25" customHeight="1" x14ac:dyDescent="0.2">
      <c r="A113" s="150" t="s">
        <v>103</v>
      </c>
      <c r="B113" s="150"/>
      <c r="C113" s="150"/>
      <c r="D113" s="150"/>
      <c r="E113" s="150"/>
      <c r="F113" s="150"/>
      <c r="G113" s="150"/>
      <c r="H113" s="150"/>
      <c r="I113" s="150"/>
      <c r="J113" s="150"/>
      <c r="K113" s="150"/>
      <c r="L113" s="150"/>
      <c r="M113" s="150"/>
      <c r="N113" s="150"/>
      <c r="O113" s="150"/>
      <c r="P113" s="150"/>
      <c r="Q113" s="150"/>
      <c r="R113" s="150"/>
      <c r="S113" s="150"/>
      <c r="T113" s="150"/>
      <c r="U113" s="150"/>
      <c r="V113" s="150"/>
      <c r="W113" s="150"/>
    </row>
    <row r="114" spans="1:140" s="87" customFormat="1" ht="23.25" customHeight="1" x14ac:dyDescent="0.2">
      <c r="A114" s="160" t="s">
        <v>32</v>
      </c>
      <c r="B114" s="161" t="s">
        <v>123</v>
      </c>
      <c r="C114" s="14" t="s">
        <v>46</v>
      </c>
      <c r="D114" s="32" t="s">
        <v>5</v>
      </c>
      <c r="E114" s="11"/>
      <c r="F114" s="45"/>
      <c r="G114" s="11"/>
      <c r="H114" s="45"/>
      <c r="I114" s="11"/>
      <c r="J114" s="45"/>
      <c r="K114" s="11"/>
      <c r="L114" s="45"/>
      <c r="M114" s="11"/>
      <c r="N114" s="45"/>
      <c r="O114" s="11"/>
      <c r="P114" s="45"/>
      <c r="Q114" s="11"/>
      <c r="R114" s="45"/>
      <c r="S114" s="11"/>
      <c r="T114" s="45">
        <v>190166</v>
      </c>
      <c r="U114" s="11">
        <v>231594</v>
      </c>
      <c r="V114" s="76">
        <v>379318</v>
      </c>
      <c r="W114" s="127">
        <v>338851.902</v>
      </c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  <c r="BH114" s="84"/>
      <c r="BI114" s="84"/>
      <c r="BJ114" s="84"/>
      <c r="BK114" s="84"/>
      <c r="BL114" s="84"/>
      <c r="BM114" s="84"/>
      <c r="BN114" s="84"/>
      <c r="BO114" s="84"/>
      <c r="BP114" s="84"/>
      <c r="BQ114" s="84"/>
      <c r="BR114" s="84"/>
      <c r="BS114" s="84"/>
      <c r="BT114" s="84"/>
      <c r="BU114" s="84"/>
      <c r="BV114" s="84"/>
      <c r="BW114" s="84"/>
      <c r="BX114" s="84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  <c r="EF114" s="84"/>
      <c r="EG114" s="84"/>
      <c r="EH114" s="84"/>
      <c r="EI114" s="84"/>
      <c r="EJ114" s="84"/>
    </row>
    <row r="115" spans="1:140" s="87" customFormat="1" ht="23.25" customHeight="1" thickBot="1" x14ac:dyDescent="0.25">
      <c r="A115" s="156"/>
      <c r="B115" s="154"/>
      <c r="C115" s="5" t="s">
        <v>111</v>
      </c>
      <c r="D115" s="33" t="s">
        <v>6</v>
      </c>
      <c r="E115" s="7"/>
      <c r="F115" s="38"/>
      <c r="G115" s="7"/>
      <c r="H115" s="38"/>
      <c r="I115" s="7"/>
      <c r="J115" s="38"/>
      <c r="K115" s="7"/>
      <c r="L115" s="38"/>
      <c r="M115" s="7"/>
      <c r="N115" s="38"/>
      <c r="O115" s="7"/>
      <c r="P115" s="38"/>
      <c r="Q115" s="7"/>
      <c r="R115" s="38"/>
      <c r="S115" s="7"/>
      <c r="T115" s="38">
        <v>86335</v>
      </c>
      <c r="U115" s="7">
        <v>105144</v>
      </c>
      <c r="V115" s="67">
        <v>172210</v>
      </c>
      <c r="W115" s="117">
        <v>147840.068287</v>
      </c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  <c r="BH115" s="84"/>
      <c r="BI115" s="84"/>
      <c r="BJ115" s="84"/>
      <c r="BK115" s="84"/>
      <c r="BL115" s="84"/>
      <c r="BM115" s="84"/>
      <c r="BN115" s="84"/>
      <c r="BO115" s="84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  <c r="EH115" s="84"/>
      <c r="EI115" s="84"/>
      <c r="EJ115" s="84"/>
    </row>
    <row r="116" spans="1:140" s="87" customFormat="1" ht="23.25" customHeight="1" x14ac:dyDescent="0.2">
      <c r="A116" s="159" t="s">
        <v>19</v>
      </c>
      <c r="B116" s="153" t="s">
        <v>140</v>
      </c>
      <c r="C116" s="3" t="s">
        <v>46</v>
      </c>
      <c r="D116" s="34" t="s">
        <v>5</v>
      </c>
      <c r="E116" s="8"/>
      <c r="F116" s="41"/>
      <c r="G116" s="8"/>
      <c r="H116" s="41"/>
      <c r="I116" s="8"/>
      <c r="J116" s="41"/>
      <c r="K116" s="8"/>
      <c r="L116" s="41"/>
      <c r="M116" s="8">
        <v>2733.1</v>
      </c>
      <c r="N116" s="41">
        <v>3536.62</v>
      </c>
      <c r="O116" s="8">
        <v>3342.5</v>
      </c>
      <c r="P116" s="41">
        <v>2637.99</v>
      </c>
      <c r="Q116" s="8">
        <v>3401.9949999999999</v>
      </c>
      <c r="R116" s="41">
        <v>2513.4639999999999</v>
      </c>
      <c r="S116" s="8">
        <v>3007.819</v>
      </c>
      <c r="T116" s="41">
        <v>1104</v>
      </c>
      <c r="U116" s="8">
        <v>1906</v>
      </c>
      <c r="V116" s="70">
        <v>2370.04997</v>
      </c>
      <c r="W116" s="120">
        <v>3533.6990000000001</v>
      </c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  <c r="BH116" s="84"/>
      <c r="BI116" s="84"/>
      <c r="BJ116" s="84"/>
      <c r="BK116" s="84"/>
      <c r="BL116" s="84"/>
      <c r="BM116" s="84"/>
      <c r="BN116" s="84"/>
      <c r="BO116" s="84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  <c r="EH116" s="84"/>
      <c r="EI116" s="84"/>
      <c r="EJ116" s="84"/>
    </row>
    <row r="117" spans="1:140" s="87" customFormat="1" ht="23.25" customHeight="1" thickBot="1" x14ac:dyDescent="0.25">
      <c r="A117" s="156"/>
      <c r="B117" s="154"/>
      <c r="C117" s="5" t="s">
        <v>111</v>
      </c>
      <c r="D117" s="33" t="s">
        <v>6</v>
      </c>
      <c r="E117" s="7"/>
      <c r="F117" s="38"/>
      <c r="G117" s="7"/>
      <c r="H117" s="38"/>
      <c r="I117" s="7"/>
      <c r="J117" s="38"/>
      <c r="K117" s="7"/>
      <c r="L117" s="38"/>
      <c r="M117" s="7">
        <v>1403.0942800999999</v>
      </c>
      <c r="N117" s="38">
        <v>1815.5981460199998</v>
      </c>
      <c r="O117" s="7">
        <v>1643.8040000000001</v>
      </c>
      <c r="P117" s="38">
        <v>1261.55</v>
      </c>
      <c r="Q117" s="7">
        <v>1629.5889999999999</v>
      </c>
      <c r="R117" s="38">
        <v>1148.8009999999999</v>
      </c>
      <c r="S117" s="7">
        <v>1360.34</v>
      </c>
      <c r="T117" s="38">
        <v>489.63499999999999</v>
      </c>
      <c r="U117" s="7">
        <v>881.89099999999996</v>
      </c>
      <c r="V117" s="67">
        <v>1076.0019596468376</v>
      </c>
      <c r="W117" s="117">
        <v>1541.7422730000001</v>
      </c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  <c r="BH117" s="84"/>
      <c r="BI117" s="84"/>
      <c r="BJ117" s="84"/>
      <c r="BK117" s="84"/>
      <c r="BL117" s="84"/>
      <c r="BM117" s="84"/>
      <c r="BN117" s="84"/>
      <c r="BO117" s="84"/>
      <c r="BP117" s="84"/>
      <c r="BQ117" s="84"/>
      <c r="BR117" s="84"/>
      <c r="BS117" s="84"/>
      <c r="BT117" s="84"/>
      <c r="BU117" s="84"/>
      <c r="BV117" s="84"/>
      <c r="BW117" s="84"/>
      <c r="BX117" s="84"/>
      <c r="BY117" s="84"/>
      <c r="BZ117" s="84"/>
      <c r="CA117" s="84"/>
      <c r="CB117" s="84"/>
      <c r="CC117" s="84"/>
      <c r="CD117" s="84"/>
      <c r="CE117" s="84"/>
      <c r="CF117" s="84"/>
      <c r="CG117" s="84"/>
      <c r="CH117" s="84"/>
      <c r="CI117" s="84"/>
      <c r="CJ117" s="84"/>
      <c r="CK117" s="84"/>
      <c r="CL117" s="84"/>
      <c r="CM117" s="84"/>
      <c r="CN117" s="84"/>
      <c r="CO117" s="84"/>
      <c r="CP117" s="84"/>
      <c r="CQ117" s="84"/>
      <c r="CR117" s="84"/>
      <c r="CS117" s="84"/>
      <c r="CT117" s="84"/>
      <c r="CU117" s="84"/>
      <c r="CV117" s="84"/>
      <c r="CW117" s="84"/>
      <c r="CX117" s="84"/>
      <c r="CY117" s="84"/>
      <c r="CZ117" s="84"/>
      <c r="DA117" s="84"/>
      <c r="DB117" s="84"/>
      <c r="DC117" s="84"/>
      <c r="DD117" s="84"/>
      <c r="DE117" s="84"/>
      <c r="DF117" s="84"/>
      <c r="DG117" s="84"/>
      <c r="DH117" s="84"/>
      <c r="DI117" s="84"/>
      <c r="DJ117" s="84"/>
      <c r="DK117" s="84"/>
      <c r="DL117" s="84"/>
      <c r="DM117" s="84"/>
      <c r="DN117" s="84"/>
      <c r="DO117" s="84"/>
      <c r="DP117" s="84"/>
      <c r="DQ117" s="84"/>
      <c r="DR117" s="84"/>
      <c r="DS117" s="84"/>
      <c r="DT117" s="84"/>
      <c r="DU117" s="84"/>
      <c r="DV117" s="84"/>
      <c r="DW117" s="84"/>
      <c r="DX117" s="84"/>
      <c r="DY117" s="84"/>
      <c r="DZ117" s="84"/>
      <c r="EA117" s="84"/>
      <c r="EB117" s="84"/>
      <c r="EC117" s="84"/>
      <c r="ED117" s="84"/>
      <c r="EE117" s="84"/>
      <c r="EF117" s="84"/>
      <c r="EG117" s="84"/>
      <c r="EH117" s="84"/>
      <c r="EI117" s="84"/>
      <c r="EJ117" s="84"/>
    </row>
    <row r="118" spans="1:140" s="87" customFormat="1" ht="23.25" customHeight="1" x14ac:dyDescent="0.2">
      <c r="A118" s="147" t="s">
        <v>29</v>
      </c>
      <c r="B118" s="153" t="s">
        <v>104</v>
      </c>
      <c r="C118" s="3" t="s">
        <v>46</v>
      </c>
      <c r="D118" s="34" t="s">
        <v>5</v>
      </c>
      <c r="E118" s="89"/>
      <c r="F118" s="90"/>
      <c r="G118" s="89"/>
      <c r="H118" s="90"/>
      <c r="I118" s="89"/>
      <c r="J118" s="90">
        <v>6813.75</v>
      </c>
      <c r="K118" s="89">
        <v>6290.6250999999993</v>
      </c>
      <c r="L118" s="90">
        <v>6721.4269999999997</v>
      </c>
      <c r="M118" s="89">
        <v>7051.4880000000003</v>
      </c>
      <c r="N118" s="90">
        <v>6826.2860000000001</v>
      </c>
      <c r="O118" s="89">
        <v>7370</v>
      </c>
      <c r="P118" s="90">
        <v>6667</v>
      </c>
      <c r="Q118" s="89">
        <v>7137</v>
      </c>
      <c r="R118" s="90">
        <v>7318.2330000000002</v>
      </c>
      <c r="S118" s="89">
        <v>6802.8</v>
      </c>
      <c r="T118" s="90">
        <v>6847</v>
      </c>
      <c r="U118" s="89">
        <v>6490.8530000000001</v>
      </c>
      <c r="V118" s="91">
        <v>6328.2704168</v>
      </c>
      <c r="W118" s="136">
        <v>5499.9759999999997</v>
      </c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  <c r="BH118" s="84"/>
      <c r="BI118" s="84"/>
      <c r="BJ118" s="84"/>
      <c r="BK118" s="84"/>
      <c r="BL118" s="84"/>
      <c r="BM118" s="84"/>
      <c r="BN118" s="84"/>
      <c r="BO118" s="84"/>
      <c r="BP118" s="84"/>
      <c r="BQ118" s="84"/>
      <c r="BR118" s="84"/>
      <c r="BS118" s="84"/>
      <c r="BT118" s="84"/>
      <c r="BU118" s="84"/>
      <c r="BV118" s="84"/>
      <c r="BW118" s="84"/>
      <c r="BX118" s="84"/>
      <c r="BY118" s="84"/>
      <c r="BZ118" s="84"/>
      <c r="CA118" s="84"/>
      <c r="CB118" s="84"/>
      <c r="CC118" s="84"/>
      <c r="CD118" s="84"/>
      <c r="CE118" s="84"/>
      <c r="CF118" s="84"/>
      <c r="CG118" s="84"/>
      <c r="CH118" s="84"/>
      <c r="CI118" s="84"/>
      <c r="CJ118" s="84"/>
      <c r="CK118" s="84"/>
      <c r="CL118" s="84"/>
      <c r="CM118" s="84"/>
      <c r="CN118" s="84"/>
      <c r="CO118" s="84"/>
      <c r="CP118" s="84"/>
      <c r="CQ118" s="84"/>
      <c r="CR118" s="84"/>
      <c r="CS118" s="84"/>
      <c r="CT118" s="84"/>
      <c r="CU118" s="84"/>
      <c r="CV118" s="84"/>
      <c r="CW118" s="84"/>
      <c r="CX118" s="84"/>
      <c r="CY118" s="84"/>
      <c r="CZ118" s="84"/>
      <c r="DA118" s="84"/>
      <c r="DB118" s="84"/>
      <c r="DC118" s="84"/>
      <c r="DD118" s="84"/>
      <c r="DE118" s="84"/>
      <c r="DF118" s="84"/>
      <c r="DG118" s="84"/>
      <c r="DH118" s="84"/>
      <c r="DI118" s="84"/>
      <c r="DJ118" s="84"/>
      <c r="DK118" s="84"/>
      <c r="DL118" s="84"/>
      <c r="DM118" s="84"/>
      <c r="DN118" s="84"/>
      <c r="DO118" s="84"/>
      <c r="DP118" s="84"/>
      <c r="DQ118" s="84"/>
      <c r="DR118" s="84"/>
      <c r="DS118" s="84"/>
      <c r="DT118" s="84"/>
      <c r="DU118" s="84"/>
      <c r="DV118" s="84"/>
      <c r="DW118" s="84"/>
      <c r="DX118" s="84"/>
      <c r="DY118" s="84"/>
      <c r="DZ118" s="84"/>
      <c r="EA118" s="84"/>
      <c r="EB118" s="84"/>
      <c r="EC118" s="84"/>
      <c r="ED118" s="84"/>
      <c r="EE118" s="84"/>
      <c r="EF118" s="84"/>
      <c r="EG118" s="84"/>
      <c r="EH118" s="84"/>
      <c r="EI118" s="84"/>
      <c r="EJ118" s="84"/>
    </row>
    <row r="119" spans="1:140" s="87" customFormat="1" ht="23.25" customHeight="1" thickBot="1" x14ac:dyDescent="0.25">
      <c r="A119" s="148"/>
      <c r="B119" s="154"/>
      <c r="C119" s="5" t="s">
        <v>111</v>
      </c>
      <c r="D119" s="33" t="s">
        <v>6</v>
      </c>
      <c r="E119" s="7"/>
      <c r="F119" s="38"/>
      <c r="G119" s="7"/>
      <c r="H119" s="38"/>
      <c r="I119" s="7"/>
      <c r="J119" s="38">
        <v>3491.1610875000001</v>
      </c>
      <c r="K119" s="7">
        <v>3223.1275824869995</v>
      </c>
      <c r="L119" s="38">
        <v>3443.8575519899996</v>
      </c>
      <c r="M119" s="7">
        <v>3612.97090656</v>
      </c>
      <c r="N119" s="38">
        <v>3497.5841578200002</v>
      </c>
      <c r="O119" s="7">
        <v>3624.4839999999999</v>
      </c>
      <c r="P119" s="38">
        <v>3188.32</v>
      </c>
      <c r="Q119" s="7">
        <v>3418.694</v>
      </c>
      <c r="R119" s="38">
        <v>3344.864</v>
      </c>
      <c r="S119" s="7">
        <v>3076.6889999999999</v>
      </c>
      <c r="T119" s="38">
        <v>3036.7130000000002</v>
      </c>
      <c r="U119" s="7">
        <v>3003.2660000000001</v>
      </c>
      <c r="V119" s="67">
        <v>2873.0328287769853</v>
      </c>
      <c r="W119" s="117">
        <v>2399.6230289999999</v>
      </c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  <c r="BH119" s="84"/>
      <c r="BI119" s="84"/>
      <c r="BJ119" s="84"/>
      <c r="BK119" s="84"/>
      <c r="BL119" s="84"/>
      <c r="BM119" s="84"/>
      <c r="BN119" s="84"/>
      <c r="BO119" s="84"/>
      <c r="BP119" s="84"/>
      <c r="BQ119" s="84"/>
      <c r="BR119" s="84"/>
      <c r="BS119" s="84"/>
      <c r="BT119" s="84"/>
      <c r="BU119" s="84"/>
      <c r="BV119" s="84"/>
      <c r="BW119" s="84"/>
      <c r="BX119" s="84"/>
      <c r="BY119" s="84"/>
      <c r="BZ119" s="84"/>
      <c r="CA119" s="84"/>
      <c r="CB119" s="84"/>
      <c r="CC119" s="84"/>
      <c r="CD119" s="84"/>
      <c r="CE119" s="84"/>
      <c r="CF119" s="84"/>
      <c r="CG119" s="84"/>
      <c r="CH119" s="84"/>
      <c r="CI119" s="84"/>
      <c r="CJ119" s="84"/>
      <c r="CK119" s="84"/>
      <c r="CL119" s="84"/>
      <c r="CM119" s="84"/>
      <c r="CN119" s="84"/>
      <c r="CO119" s="84"/>
      <c r="CP119" s="84"/>
      <c r="CQ119" s="84"/>
      <c r="CR119" s="84"/>
      <c r="CS119" s="84"/>
      <c r="CT119" s="84"/>
      <c r="CU119" s="84"/>
      <c r="CV119" s="84"/>
      <c r="CW119" s="84"/>
      <c r="CX119" s="84"/>
      <c r="CY119" s="84"/>
      <c r="CZ119" s="84"/>
      <c r="DA119" s="84"/>
      <c r="DB119" s="84"/>
      <c r="DC119" s="84"/>
      <c r="DD119" s="84"/>
      <c r="DE119" s="84"/>
      <c r="DF119" s="84"/>
      <c r="DG119" s="84"/>
      <c r="DH119" s="84"/>
      <c r="DI119" s="84"/>
      <c r="DJ119" s="84"/>
      <c r="DK119" s="84"/>
      <c r="DL119" s="84"/>
      <c r="DM119" s="84"/>
      <c r="DN119" s="84"/>
      <c r="DO119" s="84"/>
      <c r="DP119" s="84"/>
      <c r="DQ119" s="84"/>
      <c r="DR119" s="84"/>
      <c r="DS119" s="84"/>
      <c r="DT119" s="84"/>
      <c r="DU119" s="84"/>
      <c r="DV119" s="84"/>
      <c r="DW119" s="84"/>
      <c r="DX119" s="84"/>
      <c r="DY119" s="84"/>
      <c r="DZ119" s="84"/>
      <c r="EA119" s="84"/>
      <c r="EB119" s="84"/>
      <c r="EC119" s="84"/>
      <c r="ED119" s="84"/>
      <c r="EE119" s="84"/>
      <c r="EF119" s="84"/>
      <c r="EG119" s="84"/>
      <c r="EH119" s="84"/>
      <c r="EI119" s="84"/>
      <c r="EJ119" s="84"/>
    </row>
    <row r="120" spans="1:140" s="87" customFormat="1" ht="23.25" customHeight="1" x14ac:dyDescent="0.2">
      <c r="A120" s="147" t="s">
        <v>19</v>
      </c>
      <c r="B120" s="146" t="s">
        <v>141</v>
      </c>
      <c r="C120" s="3" t="s">
        <v>46</v>
      </c>
      <c r="D120" s="34" t="s">
        <v>5</v>
      </c>
      <c r="E120" s="89">
        <v>23238</v>
      </c>
      <c r="F120" s="90">
        <v>23238</v>
      </c>
      <c r="G120" s="89">
        <v>23238</v>
      </c>
      <c r="H120" s="90">
        <v>24699</v>
      </c>
      <c r="I120" s="89">
        <v>25916</v>
      </c>
      <c r="J120" s="90">
        <v>32653</v>
      </c>
      <c r="K120" s="89">
        <v>40118.22</v>
      </c>
      <c r="L120" s="90">
        <v>44540.597999999998</v>
      </c>
      <c r="M120" s="89">
        <v>30996.087</v>
      </c>
      <c r="N120" s="90">
        <v>30504.403999999999</v>
      </c>
      <c r="O120" s="89">
        <v>24898</v>
      </c>
      <c r="P120" s="90">
        <v>32163.539000000001</v>
      </c>
      <c r="Q120" s="89">
        <v>31335.401999999998</v>
      </c>
      <c r="R120" s="90">
        <v>32053.737999000001</v>
      </c>
      <c r="S120" s="89">
        <v>33019.817999999999</v>
      </c>
      <c r="T120" s="90">
        <v>20240.894</v>
      </c>
      <c r="U120" s="89">
        <v>24757.996999999999</v>
      </c>
      <c r="V120" s="91">
        <v>33183.447999999997</v>
      </c>
      <c r="W120" s="136">
        <v>30386.669000000002</v>
      </c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  <c r="BH120" s="84"/>
      <c r="BI120" s="84"/>
      <c r="BJ120" s="84"/>
      <c r="BK120" s="84"/>
      <c r="BL120" s="84"/>
      <c r="BM120" s="84"/>
      <c r="BN120" s="84"/>
      <c r="BO120" s="84"/>
      <c r="BP120" s="84"/>
      <c r="BQ120" s="84"/>
      <c r="BR120" s="84"/>
      <c r="BS120" s="84"/>
      <c r="BT120" s="84"/>
      <c r="BU120" s="84"/>
      <c r="BV120" s="84"/>
      <c r="BW120" s="84"/>
      <c r="BX120" s="84"/>
      <c r="BY120" s="84"/>
      <c r="BZ120" s="84"/>
      <c r="CA120" s="84"/>
      <c r="CB120" s="84"/>
      <c r="CC120" s="84"/>
      <c r="CD120" s="84"/>
      <c r="CE120" s="84"/>
      <c r="CF120" s="84"/>
      <c r="CG120" s="84"/>
      <c r="CH120" s="84"/>
      <c r="CI120" s="84"/>
      <c r="CJ120" s="84"/>
      <c r="CK120" s="84"/>
      <c r="CL120" s="84"/>
      <c r="CM120" s="84"/>
      <c r="CN120" s="84"/>
      <c r="CO120" s="84"/>
      <c r="CP120" s="84"/>
      <c r="CQ120" s="84"/>
      <c r="CR120" s="84"/>
      <c r="CS120" s="84"/>
      <c r="CT120" s="84"/>
      <c r="CU120" s="84"/>
      <c r="CV120" s="84"/>
      <c r="CW120" s="84"/>
      <c r="CX120" s="84"/>
      <c r="CY120" s="84"/>
      <c r="CZ120" s="84"/>
      <c r="DA120" s="84"/>
      <c r="DB120" s="84"/>
      <c r="DC120" s="84"/>
      <c r="DD120" s="84"/>
      <c r="DE120" s="84"/>
      <c r="DF120" s="84"/>
      <c r="DG120" s="84"/>
      <c r="DH120" s="84"/>
      <c r="DI120" s="84"/>
      <c r="DJ120" s="84"/>
      <c r="DK120" s="84"/>
      <c r="DL120" s="84"/>
      <c r="DM120" s="84"/>
      <c r="DN120" s="84"/>
      <c r="DO120" s="84"/>
      <c r="DP120" s="84"/>
      <c r="DQ120" s="84"/>
      <c r="DR120" s="84"/>
      <c r="DS120" s="84"/>
      <c r="DT120" s="84"/>
      <c r="DU120" s="84"/>
      <c r="DV120" s="84"/>
      <c r="DW120" s="84"/>
      <c r="DX120" s="84"/>
      <c r="DY120" s="84"/>
      <c r="DZ120" s="84"/>
      <c r="EA120" s="84"/>
      <c r="EB120" s="84"/>
      <c r="EC120" s="84"/>
      <c r="ED120" s="84"/>
      <c r="EE120" s="84"/>
      <c r="EF120" s="84"/>
      <c r="EG120" s="84"/>
      <c r="EH120" s="84"/>
      <c r="EI120" s="84"/>
      <c r="EJ120" s="84"/>
    </row>
    <row r="121" spans="1:140" s="87" customFormat="1" ht="23.25" customHeight="1" thickBot="1" x14ac:dyDescent="0.25">
      <c r="A121" s="148"/>
      <c r="B121" s="145"/>
      <c r="C121" s="5" t="s">
        <v>111</v>
      </c>
      <c r="D121" s="33" t="s">
        <v>6</v>
      </c>
      <c r="E121" s="7">
        <v>11929.715298000001</v>
      </c>
      <c r="F121" s="38">
        <v>11929.715298000001</v>
      </c>
      <c r="G121" s="7">
        <v>11929.715298000001</v>
      </c>
      <c r="H121" s="38">
        <v>12679.750329</v>
      </c>
      <c r="I121" s="7">
        <v>13304.522836</v>
      </c>
      <c r="J121" s="38">
        <v>16763.103263000001</v>
      </c>
      <c r="K121" s="7">
        <v>20595.530719619997</v>
      </c>
      <c r="L121" s="38">
        <v>22865.851335857998</v>
      </c>
      <c r="M121" s="7">
        <v>15912.492179276998</v>
      </c>
      <c r="N121" s="38">
        <v>15660.076385883998</v>
      </c>
      <c r="O121" s="7">
        <v>12244.562</v>
      </c>
      <c r="P121" s="38">
        <v>15381.38</v>
      </c>
      <c r="Q121" s="7">
        <v>15009.97</v>
      </c>
      <c r="R121" s="38">
        <v>14650.449000000001</v>
      </c>
      <c r="S121" s="7">
        <v>14933.807000000001</v>
      </c>
      <c r="T121" s="38">
        <v>8977.0390000000007</v>
      </c>
      <c r="U121" s="7">
        <v>11455.326999999999</v>
      </c>
      <c r="V121" s="67">
        <v>15065.275216892973</v>
      </c>
      <c r="W121" s="117">
        <v>13257.612525</v>
      </c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  <c r="BH121" s="84"/>
      <c r="BI121" s="84"/>
      <c r="BJ121" s="84"/>
      <c r="BK121" s="84"/>
      <c r="BL121" s="84"/>
      <c r="BM121" s="84"/>
      <c r="BN121" s="84"/>
      <c r="BO121" s="84"/>
      <c r="BP121" s="84"/>
      <c r="BQ121" s="84"/>
      <c r="BR121" s="84"/>
      <c r="BS121" s="84"/>
      <c r="BT121" s="84"/>
      <c r="BU121" s="84"/>
      <c r="BV121" s="84"/>
      <c r="BW121" s="84"/>
      <c r="BX121" s="84"/>
      <c r="BY121" s="84"/>
      <c r="BZ121" s="84"/>
      <c r="CA121" s="84"/>
      <c r="CB121" s="84"/>
      <c r="CC121" s="84"/>
      <c r="CD121" s="84"/>
      <c r="CE121" s="84"/>
      <c r="CF121" s="84"/>
      <c r="CG121" s="84"/>
      <c r="CH121" s="84"/>
      <c r="CI121" s="84"/>
      <c r="CJ121" s="84"/>
      <c r="CK121" s="84"/>
      <c r="CL121" s="84"/>
      <c r="CM121" s="84"/>
      <c r="CN121" s="84"/>
      <c r="CO121" s="84"/>
      <c r="CP121" s="84"/>
      <c r="CQ121" s="84"/>
      <c r="CR121" s="84"/>
      <c r="CS121" s="84"/>
      <c r="CT121" s="84"/>
      <c r="CU121" s="84"/>
      <c r="CV121" s="84"/>
      <c r="CW121" s="84"/>
      <c r="CX121" s="84"/>
      <c r="CY121" s="84"/>
      <c r="CZ121" s="84"/>
      <c r="DA121" s="84"/>
      <c r="DB121" s="84"/>
      <c r="DC121" s="84"/>
      <c r="DD121" s="84"/>
      <c r="DE121" s="84"/>
      <c r="DF121" s="84"/>
      <c r="DG121" s="84"/>
      <c r="DH121" s="84"/>
      <c r="DI121" s="84"/>
      <c r="DJ121" s="84"/>
      <c r="DK121" s="84"/>
      <c r="DL121" s="84"/>
      <c r="DM121" s="84"/>
      <c r="DN121" s="84"/>
      <c r="DO121" s="84"/>
      <c r="DP121" s="84"/>
      <c r="DQ121" s="84"/>
      <c r="DR121" s="84"/>
      <c r="DS121" s="84"/>
      <c r="DT121" s="84"/>
      <c r="DU121" s="84"/>
      <c r="DV121" s="84"/>
      <c r="DW121" s="84"/>
      <c r="DX121" s="84"/>
      <c r="DY121" s="84"/>
      <c r="DZ121" s="84"/>
      <c r="EA121" s="84"/>
      <c r="EB121" s="84"/>
      <c r="EC121" s="84"/>
      <c r="ED121" s="84"/>
      <c r="EE121" s="84"/>
      <c r="EF121" s="84"/>
      <c r="EG121" s="84"/>
      <c r="EH121" s="84"/>
      <c r="EI121" s="84"/>
      <c r="EJ121" s="84"/>
    </row>
    <row r="122" spans="1:140" s="87" customFormat="1" ht="23.25" customHeight="1" x14ac:dyDescent="0.2">
      <c r="A122" s="147" t="s">
        <v>33</v>
      </c>
      <c r="B122" s="146" t="s">
        <v>105</v>
      </c>
      <c r="C122" s="3" t="s">
        <v>46</v>
      </c>
      <c r="D122" s="34" t="s">
        <v>5</v>
      </c>
      <c r="E122" s="8"/>
      <c r="F122" s="41"/>
      <c r="G122" s="8"/>
      <c r="H122" s="41"/>
      <c r="I122" s="8"/>
      <c r="J122" s="41"/>
      <c r="K122" s="8"/>
      <c r="L122" s="41"/>
      <c r="M122" s="8"/>
      <c r="N122" s="41"/>
      <c r="O122" s="8"/>
      <c r="P122" s="41"/>
      <c r="Q122" s="8"/>
      <c r="R122" s="41"/>
      <c r="S122" s="8"/>
      <c r="T122" s="41">
        <v>772549.96499999997</v>
      </c>
      <c r="U122" s="8">
        <v>1095649.753</v>
      </c>
      <c r="V122" s="91">
        <v>1372319.56</v>
      </c>
      <c r="W122" s="120">
        <v>1223430.871</v>
      </c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  <c r="BH122" s="84"/>
      <c r="BI122" s="84"/>
      <c r="BJ122" s="84"/>
      <c r="BK122" s="84"/>
      <c r="BL122" s="84"/>
      <c r="BM122" s="84"/>
      <c r="BN122" s="84"/>
      <c r="BO122" s="84"/>
      <c r="BP122" s="84"/>
      <c r="BQ122" s="84"/>
      <c r="BR122" s="84"/>
      <c r="BS122" s="84"/>
      <c r="BT122" s="84"/>
      <c r="BU122" s="84"/>
      <c r="BV122" s="84"/>
      <c r="BW122" s="84"/>
      <c r="BX122" s="84"/>
      <c r="BY122" s="84"/>
      <c r="BZ122" s="84"/>
      <c r="CA122" s="84"/>
      <c r="CB122" s="84"/>
      <c r="CC122" s="84"/>
      <c r="CD122" s="84"/>
      <c r="CE122" s="84"/>
      <c r="CF122" s="84"/>
      <c r="CG122" s="84"/>
      <c r="CH122" s="84"/>
      <c r="CI122" s="84"/>
      <c r="CJ122" s="84"/>
      <c r="CK122" s="84"/>
      <c r="CL122" s="84"/>
      <c r="CM122" s="84"/>
      <c r="CN122" s="84"/>
      <c r="CO122" s="84"/>
      <c r="CP122" s="84"/>
      <c r="CQ122" s="84"/>
      <c r="CR122" s="84"/>
      <c r="CS122" s="84"/>
      <c r="CT122" s="84"/>
      <c r="CU122" s="84"/>
      <c r="CV122" s="84"/>
      <c r="CW122" s="84"/>
      <c r="CX122" s="84"/>
      <c r="CY122" s="84"/>
      <c r="CZ122" s="84"/>
      <c r="DA122" s="84"/>
      <c r="DB122" s="84"/>
      <c r="DC122" s="84"/>
      <c r="DD122" s="84"/>
      <c r="DE122" s="84"/>
      <c r="DF122" s="84"/>
      <c r="DG122" s="84"/>
      <c r="DH122" s="84"/>
      <c r="DI122" s="84"/>
      <c r="DJ122" s="84"/>
      <c r="DK122" s="84"/>
      <c r="DL122" s="84"/>
      <c r="DM122" s="84"/>
      <c r="DN122" s="84"/>
      <c r="DO122" s="84"/>
      <c r="DP122" s="84"/>
      <c r="DQ122" s="84"/>
      <c r="DR122" s="84"/>
      <c r="DS122" s="84"/>
      <c r="DT122" s="84"/>
      <c r="DU122" s="84"/>
      <c r="DV122" s="84"/>
      <c r="DW122" s="84"/>
      <c r="DX122" s="84"/>
      <c r="DY122" s="84"/>
      <c r="DZ122" s="84"/>
      <c r="EA122" s="84"/>
      <c r="EB122" s="84"/>
      <c r="EC122" s="84"/>
      <c r="ED122" s="84"/>
      <c r="EE122" s="84"/>
      <c r="EF122" s="84"/>
      <c r="EG122" s="84"/>
      <c r="EH122" s="84"/>
      <c r="EI122" s="84"/>
      <c r="EJ122" s="84"/>
    </row>
    <row r="123" spans="1:140" s="87" customFormat="1" ht="23.25" customHeight="1" thickBot="1" x14ac:dyDescent="0.25">
      <c r="A123" s="148"/>
      <c r="B123" s="145"/>
      <c r="C123" s="5" t="s">
        <v>111</v>
      </c>
      <c r="D123" s="33" t="s">
        <v>6</v>
      </c>
      <c r="E123" s="7"/>
      <c r="F123" s="38"/>
      <c r="G123" s="7"/>
      <c r="H123" s="38"/>
      <c r="I123" s="7"/>
      <c r="J123" s="38"/>
      <c r="K123" s="7"/>
      <c r="L123" s="38"/>
      <c r="M123" s="7"/>
      <c r="N123" s="38"/>
      <c r="O123" s="7"/>
      <c r="P123" s="38"/>
      <c r="Q123" s="7"/>
      <c r="R123" s="38"/>
      <c r="S123" s="7"/>
      <c r="T123" s="38">
        <v>342633.63497715001</v>
      </c>
      <c r="U123" s="7">
        <v>506948.37551507604</v>
      </c>
      <c r="V123" s="67">
        <v>623033.08024000004</v>
      </c>
      <c r="W123" s="117">
        <v>533779.218724687</v>
      </c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  <c r="BH123" s="84"/>
      <c r="BI123" s="84"/>
      <c r="BJ123" s="84"/>
      <c r="BK123" s="84"/>
      <c r="BL123" s="84"/>
      <c r="BM123" s="84"/>
      <c r="BN123" s="84"/>
      <c r="BO123" s="84"/>
      <c r="BP123" s="84"/>
      <c r="BQ123" s="84"/>
      <c r="BR123" s="84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4"/>
      <c r="CF123" s="84"/>
      <c r="CG123" s="84"/>
      <c r="CH123" s="84"/>
      <c r="CI123" s="84"/>
      <c r="CJ123" s="84"/>
      <c r="CK123" s="84"/>
      <c r="CL123" s="84"/>
      <c r="CM123" s="84"/>
      <c r="CN123" s="84"/>
      <c r="CO123" s="84"/>
      <c r="CP123" s="84"/>
      <c r="CQ123" s="84"/>
      <c r="CR123" s="84"/>
      <c r="CS123" s="84"/>
      <c r="CT123" s="84"/>
      <c r="CU123" s="84"/>
      <c r="CV123" s="84"/>
      <c r="CW123" s="84"/>
      <c r="CX123" s="84"/>
      <c r="CY123" s="84"/>
      <c r="CZ123" s="84"/>
      <c r="DA123" s="84"/>
      <c r="DB123" s="84"/>
      <c r="DC123" s="84"/>
      <c r="DD123" s="84"/>
      <c r="DE123" s="84"/>
      <c r="DF123" s="84"/>
      <c r="DG123" s="84"/>
      <c r="DH123" s="84"/>
      <c r="DI123" s="84"/>
      <c r="DJ123" s="84"/>
      <c r="DK123" s="84"/>
      <c r="DL123" s="84"/>
      <c r="DM123" s="84"/>
      <c r="DN123" s="84"/>
      <c r="DO123" s="84"/>
      <c r="DP123" s="84"/>
      <c r="DQ123" s="84"/>
      <c r="DR123" s="84"/>
      <c r="DS123" s="84"/>
      <c r="DT123" s="84"/>
      <c r="DU123" s="84"/>
      <c r="DV123" s="84"/>
      <c r="DW123" s="84"/>
      <c r="DX123" s="84"/>
      <c r="DY123" s="84"/>
      <c r="DZ123" s="84"/>
      <c r="EA123" s="84"/>
      <c r="EB123" s="84"/>
      <c r="EC123" s="84"/>
      <c r="ED123" s="84"/>
      <c r="EE123" s="84"/>
      <c r="EF123" s="84"/>
      <c r="EG123" s="84"/>
      <c r="EH123" s="84"/>
      <c r="EI123" s="84"/>
      <c r="EJ123" s="84"/>
    </row>
    <row r="124" spans="1:140" s="87" customFormat="1" ht="23.25" customHeight="1" x14ac:dyDescent="0.2">
      <c r="A124" s="147" t="s">
        <v>21</v>
      </c>
      <c r="B124" s="146" t="s">
        <v>106</v>
      </c>
      <c r="C124" s="3" t="s">
        <v>46</v>
      </c>
      <c r="D124" s="34" t="s">
        <v>11</v>
      </c>
      <c r="E124" s="8"/>
      <c r="F124" s="41"/>
      <c r="G124" s="8"/>
      <c r="H124" s="41"/>
      <c r="I124" s="8"/>
      <c r="J124" s="41">
        <v>659800</v>
      </c>
      <c r="K124" s="8">
        <v>835100</v>
      </c>
      <c r="L124" s="41">
        <v>657100</v>
      </c>
      <c r="M124" s="8">
        <v>744894</v>
      </c>
      <c r="N124" s="41">
        <v>607942</v>
      </c>
      <c r="O124" s="8">
        <v>647139</v>
      </c>
      <c r="P124" s="41">
        <v>785192.4</v>
      </c>
      <c r="Q124" s="8">
        <v>713006.42299999995</v>
      </c>
      <c r="R124" s="41">
        <v>681521</v>
      </c>
      <c r="S124" s="8">
        <v>628446.76100000006</v>
      </c>
      <c r="T124" s="41">
        <v>393465</v>
      </c>
      <c r="U124" s="8">
        <v>484451</v>
      </c>
      <c r="V124" s="70">
        <v>764623.11832799995</v>
      </c>
      <c r="W124" s="120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  <c r="BH124" s="84"/>
      <c r="BI124" s="84"/>
      <c r="BJ124" s="84"/>
      <c r="BK124" s="84"/>
      <c r="BL124" s="84"/>
      <c r="BM124" s="84"/>
      <c r="BN124" s="84"/>
      <c r="BO124" s="84"/>
      <c r="BP124" s="84"/>
      <c r="BQ124" s="84"/>
      <c r="BR124" s="84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4"/>
      <c r="CF124" s="84"/>
      <c r="CG124" s="84"/>
      <c r="CH124" s="84"/>
      <c r="CI124" s="84"/>
      <c r="CJ124" s="84"/>
      <c r="CK124" s="84"/>
      <c r="CL124" s="84"/>
      <c r="CM124" s="84"/>
      <c r="CN124" s="84"/>
      <c r="CO124" s="84"/>
      <c r="CP124" s="84"/>
      <c r="CQ124" s="84"/>
      <c r="CR124" s="84"/>
      <c r="CS124" s="84"/>
      <c r="CT124" s="84"/>
      <c r="CU124" s="84"/>
      <c r="CV124" s="84"/>
      <c r="CW124" s="84"/>
      <c r="CX124" s="84"/>
      <c r="CY124" s="84"/>
      <c r="CZ124" s="84"/>
      <c r="DA124" s="84"/>
      <c r="DB124" s="84"/>
      <c r="DC124" s="84"/>
      <c r="DD124" s="84"/>
      <c r="DE124" s="84"/>
      <c r="DF124" s="84"/>
      <c r="DG124" s="84"/>
      <c r="DH124" s="84"/>
      <c r="DI124" s="84"/>
      <c r="DJ124" s="84"/>
      <c r="DK124" s="84"/>
      <c r="DL124" s="84"/>
      <c r="DM124" s="84"/>
      <c r="DN124" s="84"/>
      <c r="DO124" s="84"/>
      <c r="DP124" s="84"/>
      <c r="DQ124" s="84"/>
      <c r="DR124" s="84"/>
      <c r="DS124" s="84"/>
      <c r="DT124" s="84"/>
      <c r="DU124" s="84"/>
      <c r="DV124" s="84"/>
      <c r="DW124" s="84"/>
      <c r="DX124" s="84"/>
      <c r="DY124" s="84"/>
      <c r="DZ124" s="84"/>
      <c r="EA124" s="84"/>
      <c r="EB124" s="84"/>
      <c r="EC124" s="84"/>
      <c r="ED124" s="84"/>
      <c r="EE124" s="84"/>
      <c r="EF124" s="84"/>
      <c r="EG124" s="84"/>
      <c r="EH124" s="84"/>
      <c r="EI124" s="84"/>
      <c r="EJ124" s="84"/>
    </row>
    <row r="125" spans="1:140" s="87" customFormat="1" ht="23.25" customHeight="1" thickBot="1" x14ac:dyDescent="0.25">
      <c r="A125" s="148"/>
      <c r="B125" s="145"/>
      <c r="C125" s="5" t="s">
        <v>111</v>
      </c>
      <c r="D125" s="33" t="s">
        <v>6</v>
      </c>
      <c r="E125" s="7"/>
      <c r="F125" s="38"/>
      <c r="G125" s="7"/>
      <c r="H125" s="38"/>
      <c r="I125" s="7"/>
      <c r="J125" s="38">
        <v>212358</v>
      </c>
      <c r="K125" s="7">
        <v>318999</v>
      </c>
      <c r="L125" s="38">
        <v>196644</v>
      </c>
      <c r="M125" s="7">
        <v>506814</v>
      </c>
      <c r="N125" s="38">
        <v>457165</v>
      </c>
      <c r="O125" s="7">
        <v>397432</v>
      </c>
      <c r="P125" s="38">
        <v>375498</v>
      </c>
      <c r="Q125" s="7">
        <v>341537.20600000001</v>
      </c>
      <c r="R125" s="38">
        <v>311495.30599999998</v>
      </c>
      <c r="S125" s="7">
        <v>284226.36</v>
      </c>
      <c r="T125" s="38">
        <v>174505.66200000001</v>
      </c>
      <c r="U125" s="7">
        <v>224151.60200000001</v>
      </c>
      <c r="V125" s="67">
        <v>347138.66126299597</v>
      </c>
      <c r="W125" s="117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  <c r="BH125" s="84"/>
      <c r="BI125" s="84"/>
      <c r="BJ125" s="84"/>
      <c r="BK125" s="84"/>
      <c r="BL125" s="84"/>
      <c r="BM125" s="84"/>
      <c r="BN125" s="84"/>
      <c r="BO125" s="84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  <c r="EH125" s="84"/>
      <c r="EI125" s="84"/>
      <c r="EJ125" s="84"/>
    </row>
    <row r="126" spans="1:140" s="87" customFormat="1" ht="23.25" customHeight="1" x14ac:dyDescent="0.2">
      <c r="A126" s="147" t="s">
        <v>36</v>
      </c>
      <c r="B126" s="146" t="s">
        <v>107</v>
      </c>
      <c r="C126" s="3" t="s">
        <v>46</v>
      </c>
      <c r="D126" s="34" t="s">
        <v>11</v>
      </c>
      <c r="E126" s="8"/>
      <c r="F126" s="41"/>
      <c r="G126" s="8"/>
      <c r="H126" s="41"/>
      <c r="I126" s="8"/>
      <c r="J126" s="41">
        <v>56140</v>
      </c>
      <c r="K126" s="8">
        <v>72690</v>
      </c>
      <c r="L126" s="41">
        <v>62690</v>
      </c>
      <c r="M126" s="8">
        <v>62831</v>
      </c>
      <c r="N126" s="41">
        <v>60034</v>
      </c>
      <c r="O126" s="8">
        <v>59818</v>
      </c>
      <c r="P126" s="41">
        <v>57263</v>
      </c>
      <c r="Q126" s="8">
        <v>903.07799999999997</v>
      </c>
      <c r="R126" s="41">
        <v>23501.023000000001</v>
      </c>
      <c r="S126" s="8">
        <v>24018.657999999999</v>
      </c>
      <c r="T126" s="41">
        <v>31352</v>
      </c>
      <c r="U126" s="8">
        <v>32025.52</v>
      </c>
      <c r="V126" s="70">
        <v>85560.844639999996</v>
      </c>
      <c r="W126" s="120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  <c r="BH126" s="84"/>
      <c r="BI126" s="84"/>
      <c r="BJ126" s="84"/>
      <c r="BK126" s="84"/>
      <c r="BL126" s="84"/>
      <c r="BM126" s="84"/>
      <c r="BN126" s="84"/>
      <c r="BO126" s="84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  <c r="EH126" s="84"/>
      <c r="EI126" s="84"/>
      <c r="EJ126" s="84"/>
    </row>
    <row r="127" spans="1:140" s="87" customFormat="1" ht="23.25" customHeight="1" thickBot="1" x14ac:dyDescent="0.25">
      <c r="A127" s="148"/>
      <c r="B127" s="145"/>
      <c r="C127" s="5" t="s">
        <v>111</v>
      </c>
      <c r="D127" s="33" t="s">
        <v>6</v>
      </c>
      <c r="E127" s="7"/>
      <c r="F127" s="38"/>
      <c r="G127" s="7"/>
      <c r="H127" s="38"/>
      <c r="I127" s="7"/>
      <c r="J127" s="38">
        <v>27643</v>
      </c>
      <c r="K127" s="7">
        <v>36882</v>
      </c>
      <c r="L127" s="38">
        <v>32407</v>
      </c>
      <c r="M127" s="7">
        <v>33198</v>
      </c>
      <c r="N127" s="38">
        <v>30760</v>
      </c>
      <c r="O127" s="7">
        <v>29418</v>
      </c>
      <c r="P127" s="38">
        <v>27384</v>
      </c>
      <c r="Q127" s="7">
        <v>432.58300000000003</v>
      </c>
      <c r="R127" s="38">
        <v>10741.353999999999</v>
      </c>
      <c r="S127" s="7">
        <v>10862.87</v>
      </c>
      <c r="T127" s="38">
        <v>14179.505792538452</v>
      </c>
      <c r="U127" s="7">
        <v>14817.951999999999</v>
      </c>
      <c r="V127" s="67">
        <v>38844.59723086709</v>
      </c>
      <c r="W127" s="117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  <c r="BH127" s="84"/>
      <c r="BI127" s="84"/>
      <c r="BJ127" s="84"/>
      <c r="BK127" s="84"/>
      <c r="BL127" s="84"/>
      <c r="BM127" s="84"/>
      <c r="BN127" s="84"/>
      <c r="BO127" s="84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  <c r="EH127" s="84"/>
      <c r="EI127" s="84"/>
      <c r="EJ127" s="84"/>
    </row>
    <row r="128" spans="1:140" s="87" customFormat="1" ht="23.25" customHeight="1" x14ac:dyDescent="0.2">
      <c r="A128" s="147" t="s">
        <v>21</v>
      </c>
      <c r="B128" s="146" t="s">
        <v>108</v>
      </c>
      <c r="C128" s="3" t="s">
        <v>46</v>
      </c>
      <c r="D128" s="34" t="s">
        <v>5</v>
      </c>
      <c r="E128" s="8"/>
      <c r="F128" s="41"/>
      <c r="G128" s="8"/>
      <c r="H128" s="41"/>
      <c r="I128" s="8"/>
      <c r="J128" s="90">
        <v>7118</v>
      </c>
      <c r="K128" s="89">
        <v>8415.08</v>
      </c>
      <c r="L128" s="90">
        <v>8428.5020000000004</v>
      </c>
      <c r="M128" s="89">
        <v>6956.2870000000003</v>
      </c>
      <c r="N128" s="90">
        <v>6879.2520000000004</v>
      </c>
      <c r="O128" s="89">
        <v>4814.8469999999998</v>
      </c>
      <c r="P128" s="90">
        <v>7559</v>
      </c>
      <c r="Q128" s="89">
        <v>7871</v>
      </c>
      <c r="R128" s="90">
        <v>5037.5339999999997</v>
      </c>
      <c r="S128" s="89">
        <v>5205.4380000000001</v>
      </c>
      <c r="T128" s="90">
        <v>2857</v>
      </c>
      <c r="U128" s="89">
        <v>4916</v>
      </c>
      <c r="V128" s="91">
        <v>1.0417289999999999</v>
      </c>
      <c r="W128" s="136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  <c r="BH128" s="84"/>
      <c r="BI128" s="84"/>
      <c r="BJ128" s="84"/>
      <c r="BK128" s="84"/>
      <c r="BL128" s="84"/>
      <c r="BM128" s="84"/>
      <c r="BN128" s="84"/>
      <c r="BO128" s="84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  <c r="EH128" s="84"/>
      <c r="EI128" s="84"/>
      <c r="EJ128" s="84"/>
    </row>
    <row r="129" spans="1:140" s="87" customFormat="1" ht="23.25" customHeight="1" thickBot="1" x14ac:dyDescent="0.25">
      <c r="A129" s="148"/>
      <c r="B129" s="145"/>
      <c r="C129" s="5" t="s">
        <v>111</v>
      </c>
      <c r="D129" s="33" t="s">
        <v>6</v>
      </c>
      <c r="E129" s="7"/>
      <c r="F129" s="38"/>
      <c r="G129" s="7"/>
      <c r="H129" s="38"/>
      <c r="I129" s="7"/>
      <c r="J129" s="38">
        <v>3505</v>
      </c>
      <c r="K129" s="7">
        <v>4270</v>
      </c>
      <c r="L129" s="38">
        <v>4357</v>
      </c>
      <c r="M129" s="7">
        <v>3675</v>
      </c>
      <c r="N129" s="38">
        <v>3525</v>
      </c>
      <c r="O129" s="7">
        <v>2368</v>
      </c>
      <c r="P129" s="38">
        <v>3634</v>
      </c>
      <c r="Q129" s="7">
        <v>3770.2869999999998</v>
      </c>
      <c r="R129" s="38">
        <v>2302.4499999999998</v>
      </c>
      <c r="S129" s="7">
        <v>2354.2530000000002</v>
      </c>
      <c r="T129" s="38">
        <v>1267.1079999999999</v>
      </c>
      <c r="U129" s="7">
        <v>2274.5940000000001</v>
      </c>
      <c r="V129" s="67">
        <v>0.4729446465725532</v>
      </c>
      <c r="W129" s="117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  <c r="BH129" s="84"/>
      <c r="BI129" s="84"/>
      <c r="BJ129" s="84"/>
      <c r="BK129" s="84"/>
      <c r="BL129" s="84"/>
      <c r="BM129" s="84"/>
      <c r="BN129" s="84"/>
      <c r="BO129" s="84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  <c r="EH129" s="84"/>
      <c r="EI129" s="84"/>
      <c r="EJ129" s="84"/>
    </row>
    <row r="130" spans="1:140" s="87" customFormat="1" ht="23.25" customHeight="1" x14ac:dyDescent="0.2">
      <c r="A130" s="147" t="s">
        <v>27</v>
      </c>
      <c r="B130" s="146" t="s">
        <v>142</v>
      </c>
      <c r="C130" s="3" t="s">
        <v>46</v>
      </c>
      <c r="D130" s="34" t="s">
        <v>5</v>
      </c>
      <c r="E130" s="8"/>
      <c r="F130" s="41"/>
      <c r="G130" s="8"/>
      <c r="H130" s="41"/>
      <c r="I130" s="8"/>
      <c r="J130" s="90"/>
      <c r="K130" s="89">
        <v>9140.5409999999993</v>
      </c>
      <c r="L130" s="90">
        <v>9190.1450000000004</v>
      </c>
      <c r="M130" s="89">
        <v>8441.384</v>
      </c>
      <c r="N130" s="90">
        <v>8180.6930000000002</v>
      </c>
      <c r="O130" s="89">
        <v>9462</v>
      </c>
      <c r="P130" s="90">
        <v>8700</v>
      </c>
      <c r="Q130" s="89">
        <v>9150</v>
      </c>
      <c r="R130" s="90">
        <v>8700.8130000000001</v>
      </c>
      <c r="S130" s="89">
        <v>8695.9509999999991</v>
      </c>
      <c r="T130" s="90">
        <v>8921.2759999999998</v>
      </c>
      <c r="U130" s="89">
        <v>8575.3439999999991</v>
      </c>
      <c r="V130" s="91">
        <v>7097.3511360000002</v>
      </c>
      <c r="W130" s="136">
        <v>6774.1760000000004</v>
      </c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  <c r="BH130" s="84"/>
      <c r="BI130" s="84"/>
      <c r="BJ130" s="84"/>
      <c r="BK130" s="84"/>
      <c r="BL130" s="84"/>
      <c r="BM130" s="84"/>
      <c r="BN130" s="84"/>
      <c r="BO130" s="84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4"/>
      <c r="DO130" s="84"/>
      <c r="DP130" s="84"/>
      <c r="DQ130" s="84"/>
      <c r="DR130" s="84"/>
      <c r="DS130" s="84"/>
      <c r="DT130" s="84"/>
      <c r="DU130" s="84"/>
      <c r="DV130" s="84"/>
      <c r="DW130" s="84"/>
      <c r="DX130" s="84"/>
      <c r="DY130" s="84"/>
      <c r="DZ130" s="84"/>
      <c r="EA130" s="84"/>
      <c r="EB130" s="84"/>
      <c r="EC130" s="84"/>
      <c r="ED130" s="84"/>
      <c r="EE130" s="84"/>
      <c r="EF130" s="84"/>
      <c r="EG130" s="84"/>
      <c r="EH130" s="84"/>
      <c r="EI130" s="84"/>
      <c r="EJ130" s="84"/>
    </row>
    <row r="131" spans="1:140" s="87" customFormat="1" ht="23.25" customHeight="1" thickBot="1" x14ac:dyDescent="0.25">
      <c r="A131" s="148"/>
      <c r="B131" s="145"/>
      <c r="C131" s="5" t="s">
        <v>111</v>
      </c>
      <c r="D131" s="33" t="s">
        <v>6</v>
      </c>
      <c r="E131" s="7"/>
      <c r="F131" s="38"/>
      <c r="G131" s="7"/>
      <c r="H131" s="38"/>
      <c r="I131" s="7"/>
      <c r="J131" s="38"/>
      <c r="K131" s="7">
        <v>4501</v>
      </c>
      <c r="L131" s="38">
        <v>4663</v>
      </c>
      <c r="M131" s="7">
        <v>4364</v>
      </c>
      <c r="N131" s="38">
        <v>4322</v>
      </c>
      <c r="O131" s="7">
        <v>4653.3069999999998</v>
      </c>
      <c r="P131" s="38">
        <v>4160</v>
      </c>
      <c r="Q131" s="7">
        <v>4382.9409999999998</v>
      </c>
      <c r="R131" s="38">
        <v>3976.7840000000001</v>
      </c>
      <c r="S131" s="7">
        <v>3932.9</v>
      </c>
      <c r="T131" s="38">
        <v>3956.6750000000002</v>
      </c>
      <c r="U131" s="7">
        <v>3967.7429999999999</v>
      </c>
      <c r="V131" s="67">
        <v>3222.1952394690265</v>
      </c>
      <c r="W131" s="117">
        <v>2955.552666</v>
      </c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  <c r="BH131" s="84"/>
      <c r="BI131" s="84"/>
      <c r="BJ131" s="84"/>
      <c r="BK131" s="84"/>
      <c r="BL131" s="84"/>
      <c r="BM131" s="84"/>
      <c r="BN131" s="84"/>
      <c r="BO131" s="84"/>
      <c r="BP131" s="84"/>
      <c r="BQ131" s="84"/>
      <c r="BR131" s="84"/>
      <c r="BS131" s="84"/>
      <c r="BT131" s="84"/>
      <c r="BU131" s="84"/>
      <c r="BV131" s="84"/>
      <c r="BW131" s="84"/>
      <c r="BX131" s="84"/>
      <c r="BY131" s="84"/>
      <c r="BZ131" s="84"/>
      <c r="CA131" s="84"/>
      <c r="CB131" s="84"/>
      <c r="CC131" s="84"/>
      <c r="CD131" s="84"/>
      <c r="CE131" s="84"/>
      <c r="CF131" s="84"/>
      <c r="CG131" s="84"/>
      <c r="CH131" s="84"/>
      <c r="CI131" s="84"/>
      <c r="CJ131" s="84"/>
      <c r="CK131" s="84"/>
      <c r="CL131" s="84"/>
      <c r="CM131" s="84"/>
      <c r="CN131" s="84"/>
      <c r="CO131" s="84"/>
      <c r="CP131" s="84"/>
      <c r="CQ131" s="84"/>
      <c r="CR131" s="84"/>
      <c r="CS131" s="84"/>
      <c r="CT131" s="84"/>
      <c r="CU131" s="84"/>
      <c r="CV131" s="84"/>
      <c r="CW131" s="84"/>
      <c r="CX131" s="84"/>
      <c r="CY131" s="84"/>
      <c r="CZ131" s="84"/>
      <c r="DA131" s="84"/>
      <c r="DB131" s="84"/>
      <c r="DC131" s="84"/>
      <c r="DD131" s="84"/>
      <c r="DE131" s="84"/>
      <c r="DF131" s="84"/>
      <c r="DG131" s="84"/>
      <c r="DH131" s="84"/>
      <c r="DI131" s="84"/>
      <c r="DJ131" s="84"/>
      <c r="DK131" s="84"/>
      <c r="DL131" s="84"/>
      <c r="DM131" s="84"/>
      <c r="DN131" s="84"/>
      <c r="DO131" s="84"/>
      <c r="DP131" s="84"/>
      <c r="DQ131" s="84"/>
      <c r="DR131" s="84"/>
      <c r="DS131" s="84"/>
      <c r="DT131" s="84"/>
      <c r="DU131" s="84"/>
      <c r="DV131" s="84"/>
      <c r="DW131" s="84"/>
      <c r="DX131" s="84"/>
      <c r="DY131" s="84"/>
      <c r="DZ131" s="84"/>
      <c r="EA131" s="84"/>
      <c r="EB131" s="84"/>
      <c r="EC131" s="84"/>
      <c r="ED131" s="84"/>
      <c r="EE131" s="84"/>
      <c r="EF131" s="84"/>
      <c r="EG131" s="84"/>
      <c r="EH131" s="84"/>
      <c r="EI131" s="84"/>
      <c r="EJ131" s="84"/>
    </row>
    <row r="132" spans="1:140" s="87" customFormat="1" ht="23.25" customHeight="1" x14ac:dyDescent="0.2">
      <c r="A132" s="147" t="s">
        <v>27</v>
      </c>
      <c r="B132" s="153" t="s">
        <v>143</v>
      </c>
      <c r="C132" s="3" t="s">
        <v>46</v>
      </c>
      <c r="D132" s="34" t="s">
        <v>5</v>
      </c>
      <c r="E132" s="8"/>
      <c r="F132" s="41"/>
      <c r="G132" s="8"/>
      <c r="H132" s="41"/>
      <c r="I132" s="8"/>
      <c r="J132" s="41"/>
      <c r="K132" s="89">
        <v>4261.527</v>
      </c>
      <c r="L132" s="90">
        <v>4241.7030000000004</v>
      </c>
      <c r="M132" s="89">
        <v>4113.3609999999999</v>
      </c>
      <c r="N132" s="90">
        <v>3670.6170000000002</v>
      </c>
      <c r="O132" s="89">
        <v>4491</v>
      </c>
      <c r="P132" s="90">
        <v>4255</v>
      </c>
      <c r="Q132" s="89">
        <v>4464</v>
      </c>
      <c r="R132" s="90">
        <v>4528.6809999999996</v>
      </c>
      <c r="S132" s="89">
        <v>4164.5379999999996</v>
      </c>
      <c r="T132" s="90">
        <v>4645.808</v>
      </c>
      <c r="U132" s="89">
        <v>4027.8</v>
      </c>
      <c r="V132" s="91">
        <v>2844.890594</v>
      </c>
      <c r="W132" s="136">
        <v>3103442</v>
      </c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  <c r="BH132" s="84"/>
      <c r="BI132" s="84"/>
      <c r="BJ132" s="84"/>
      <c r="BK132" s="84"/>
      <c r="BL132" s="84"/>
      <c r="BM132" s="84"/>
      <c r="BN132" s="84"/>
      <c r="BO132" s="84"/>
      <c r="BP132" s="84"/>
      <c r="BQ132" s="84"/>
      <c r="BR132" s="84"/>
      <c r="BS132" s="84"/>
      <c r="BT132" s="84"/>
      <c r="BU132" s="84"/>
      <c r="BV132" s="84"/>
      <c r="BW132" s="84"/>
      <c r="BX132" s="84"/>
      <c r="BY132" s="84"/>
      <c r="BZ132" s="84"/>
      <c r="CA132" s="84"/>
      <c r="CB132" s="84"/>
      <c r="CC132" s="84"/>
      <c r="CD132" s="84"/>
      <c r="CE132" s="84"/>
      <c r="CF132" s="84"/>
      <c r="CG132" s="84"/>
      <c r="CH132" s="84"/>
      <c r="CI132" s="84"/>
      <c r="CJ132" s="84"/>
      <c r="CK132" s="84"/>
      <c r="CL132" s="84"/>
      <c r="CM132" s="84"/>
      <c r="CN132" s="84"/>
      <c r="CO132" s="84"/>
      <c r="CP132" s="84"/>
      <c r="CQ132" s="84"/>
      <c r="CR132" s="84"/>
      <c r="CS132" s="84"/>
      <c r="CT132" s="84"/>
      <c r="CU132" s="84"/>
      <c r="CV132" s="84"/>
      <c r="CW132" s="84"/>
      <c r="CX132" s="84"/>
      <c r="CY132" s="84"/>
      <c r="CZ132" s="84"/>
      <c r="DA132" s="84"/>
      <c r="DB132" s="84"/>
      <c r="DC132" s="84"/>
      <c r="DD132" s="84"/>
      <c r="DE132" s="84"/>
      <c r="DF132" s="84"/>
      <c r="DG132" s="84"/>
      <c r="DH132" s="84"/>
      <c r="DI132" s="84"/>
      <c r="DJ132" s="84"/>
      <c r="DK132" s="84"/>
      <c r="DL132" s="84"/>
      <c r="DM132" s="84"/>
      <c r="DN132" s="84"/>
      <c r="DO132" s="84"/>
      <c r="DP132" s="84"/>
      <c r="DQ132" s="84"/>
      <c r="DR132" s="84"/>
      <c r="DS132" s="84"/>
      <c r="DT132" s="84"/>
      <c r="DU132" s="84"/>
      <c r="DV132" s="84"/>
      <c r="DW132" s="84"/>
      <c r="DX132" s="84"/>
      <c r="DY132" s="84"/>
      <c r="DZ132" s="84"/>
      <c r="EA132" s="84"/>
      <c r="EB132" s="84"/>
      <c r="EC132" s="84"/>
      <c r="ED132" s="84"/>
      <c r="EE132" s="84"/>
      <c r="EF132" s="84"/>
      <c r="EG132" s="84"/>
      <c r="EH132" s="84"/>
      <c r="EI132" s="84"/>
      <c r="EJ132" s="84"/>
    </row>
    <row r="133" spans="1:140" s="87" customFormat="1" ht="23.25" customHeight="1" thickBot="1" x14ac:dyDescent="0.25">
      <c r="A133" s="148"/>
      <c r="B133" s="154"/>
      <c r="C133" s="5" t="s">
        <v>111</v>
      </c>
      <c r="D133" s="33" t="s">
        <v>6</v>
      </c>
      <c r="E133" s="7"/>
      <c r="F133" s="38"/>
      <c r="G133" s="7"/>
      <c r="H133" s="38"/>
      <c r="I133" s="7"/>
      <c r="J133" s="38"/>
      <c r="K133" s="7">
        <v>2098</v>
      </c>
      <c r="L133" s="38">
        <v>2152</v>
      </c>
      <c r="M133" s="7">
        <v>2126</v>
      </c>
      <c r="N133" s="38">
        <v>1939</v>
      </c>
      <c r="O133" s="7">
        <v>2208.6239999999998</v>
      </c>
      <c r="P133" s="38">
        <v>2035</v>
      </c>
      <c r="Q133" s="7">
        <v>2138.3000000000002</v>
      </c>
      <c r="R133" s="38">
        <v>2069.8739999999998</v>
      </c>
      <c r="S133" s="7">
        <v>1883.4870000000001</v>
      </c>
      <c r="T133" s="38">
        <v>2060.462</v>
      </c>
      <c r="U133" s="7">
        <v>1863.6310000000001</v>
      </c>
      <c r="V133" s="67">
        <v>1291.5794573415074</v>
      </c>
      <c r="W133" s="117">
        <v>1354.022434</v>
      </c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  <c r="BH133" s="84"/>
      <c r="BI133" s="84"/>
      <c r="BJ133" s="84"/>
      <c r="BK133" s="84"/>
      <c r="BL133" s="84"/>
      <c r="BM133" s="84"/>
      <c r="BN133" s="84"/>
      <c r="BO133" s="84"/>
      <c r="BP133" s="84"/>
      <c r="BQ133" s="84"/>
      <c r="BR133" s="84"/>
      <c r="BS133" s="84"/>
      <c r="BT133" s="84"/>
      <c r="BU133" s="84"/>
      <c r="BV133" s="84"/>
      <c r="BW133" s="84"/>
      <c r="BX133" s="84"/>
      <c r="BY133" s="84"/>
      <c r="BZ133" s="84"/>
      <c r="CA133" s="84"/>
      <c r="CB133" s="84"/>
      <c r="CC133" s="84"/>
      <c r="CD133" s="84"/>
      <c r="CE133" s="84"/>
      <c r="CF133" s="84"/>
      <c r="CG133" s="84"/>
      <c r="CH133" s="84"/>
      <c r="CI133" s="84"/>
      <c r="CJ133" s="84"/>
      <c r="CK133" s="84"/>
      <c r="CL133" s="84"/>
      <c r="CM133" s="84"/>
      <c r="CN133" s="84"/>
      <c r="CO133" s="84"/>
      <c r="CP133" s="84"/>
      <c r="CQ133" s="84"/>
      <c r="CR133" s="84"/>
      <c r="CS133" s="84"/>
      <c r="CT133" s="84"/>
      <c r="CU133" s="84"/>
      <c r="CV133" s="84"/>
      <c r="CW133" s="84"/>
      <c r="CX133" s="84"/>
      <c r="CY133" s="84"/>
      <c r="CZ133" s="84"/>
      <c r="DA133" s="84"/>
      <c r="DB133" s="84"/>
      <c r="DC133" s="84"/>
      <c r="DD133" s="84"/>
      <c r="DE133" s="84"/>
      <c r="DF133" s="84"/>
      <c r="DG133" s="84"/>
      <c r="DH133" s="84"/>
      <c r="DI133" s="84"/>
      <c r="DJ133" s="84"/>
      <c r="DK133" s="84"/>
      <c r="DL133" s="84"/>
      <c r="DM133" s="84"/>
      <c r="DN133" s="84"/>
      <c r="DO133" s="84"/>
      <c r="DP133" s="84"/>
      <c r="DQ133" s="84"/>
      <c r="DR133" s="84"/>
      <c r="DS133" s="84"/>
      <c r="DT133" s="84"/>
      <c r="DU133" s="84"/>
      <c r="DV133" s="84"/>
      <c r="DW133" s="84"/>
      <c r="DX133" s="84"/>
      <c r="DY133" s="84"/>
      <c r="DZ133" s="84"/>
      <c r="EA133" s="84"/>
      <c r="EB133" s="84"/>
      <c r="EC133" s="84"/>
      <c r="ED133" s="84"/>
      <c r="EE133" s="84"/>
      <c r="EF133" s="84"/>
      <c r="EG133" s="84"/>
      <c r="EH133" s="84"/>
      <c r="EI133" s="84"/>
      <c r="EJ133" s="84"/>
    </row>
    <row r="134" spans="1:140" s="87" customFormat="1" ht="23.25" customHeight="1" x14ac:dyDescent="0.2">
      <c r="A134" s="147" t="s">
        <v>22</v>
      </c>
      <c r="B134" s="146" t="s">
        <v>156</v>
      </c>
      <c r="C134" s="3" t="s">
        <v>121</v>
      </c>
      <c r="D134" s="34" t="s">
        <v>18</v>
      </c>
      <c r="E134" s="8"/>
      <c r="F134" s="41"/>
      <c r="G134" s="8"/>
      <c r="H134" s="41"/>
      <c r="I134" s="8"/>
      <c r="J134" s="41"/>
      <c r="K134" s="8"/>
      <c r="L134" s="41"/>
      <c r="M134" s="8"/>
      <c r="N134" s="41"/>
      <c r="O134" s="8"/>
      <c r="P134" s="41"/>
      <c r="Q134" s="8"/>
      <c r="R134" s="41"/>
      <c r="S134" s="8"/>
      <c r="T134" s="41">
        <v>103</v>
      </c>
      <c r="U134" s="8">
        <v>102.92</v>
      </c>
      <c r="V134" s="70">
        <v>102.92</v>
      </c>
      <c r="W134" s="120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  <c r="BH134" s="84"/>
      <c r="BI134" s="84"/>
      <c r="BJ134" s="84"/>
      <c r="BK134" s="84"/>
      <c r="BL134" s="84"/>
      <c r="BM134" s="84"/>
      <c r="BN134" s="84"/>
      <c r="BO134" s="84"/>
      <c r="BP134" s="84"/>
      <c r="BQ134" s="84"/>
      <c r="BR134" s="84"/>
      <c r="BS134" s="84"/>
      <c r="BT134" s="84"/>
      <c r="BU134" s="84"/>
      <c r="BV134" s="84"/>
      <c r="BW134" s="84"/>
      <c r="BX134" s="84"/>
      <c r="BY134" s="84"/>
      <c r="BZ134" s="84"/>
      <c r="CA134" s="84"/>
      <c r="CB134" s="84"/>
      <c r="CC134" s="84"/>
      <c r="CD134" s="84"/>
      <c r="CE134" s="84"/>
      <c r="CF134" s="84"/>
      <c r="CG134" s="84"/>
      <c r="CH134" s="84"/>
      <c r="CI134" s="84"/>
      <c r="CJ134" s="84"/>
      <c r="CK134" s="84"/>
      <c r="CL134" s="84"/>
      <c r="CM134" s="84"/>
      <c r="CN134" s="84"/>
      <c r="CO134" s="84"/>
      <c r="CP134" s="84"/>
      <c r="CQ134" s="84"/>
      <c r="CR134" s="84"/>
      <c r="CS134" s="84"/>
      <c r="CT134" s="84"/>
      <c r="CU134" s="84"/>
      <c r="CV134" s="84"/>
      <c r="CW134" s="84"/>
      <c r="CX134" s="84"/>
      <c r="CY134" s="84"/>
      <c r="CZ134" s="84"/>
      <c r="DA134" s="84"/>
      <c r="DB134" s="84"/>
      <c r="DC134" s="84"/>
      <c r="DD134" s="84"/>
      <c r="DE134" s="84"/>
      <c r="DF134" s="84"/>
      <c r="DG134" s="84"/>
      <c r="DH134" s="84"/>
      <c r="DI134" s="84"/>
      <c r="DJ134" s="84"/>
      <c r="DK134" s="84"/>
      <c r="DL134" s="84"/>
      <c r="DM134" s="84"/>
      <c r="DN134" s="84"/>
      <c r="DO134" s="84"/>
      <c r="DP134" s="84"/>
      <c r="DQ134" s="84"/>
      <c r="DR134" s="84"/>
      <c r="DS134" s="84"/>
      <c r="DT134" s="84"/>
      <c r="DU134" s="84"/>
      <c r="DV134" s="84"/>
      <c r="DW134" s="84"/>
      <c r="DX134" s="84"/>
      <c r="DY134" s="84"/>
      <c r="DZ134" s="84"/>
      <c r="EA134" s="84"/>
      <c r="EB134" s="84"/>
      <c r="EC134" s="84"/>
      <c r="ED134" s="84"/>
      <c r="EE134" s="84"/>
      <c r="EF134" s="84"/>
      <c r="EG134" s="84"/>
      <c r="EH134" s="84"/>
      <c r="EI134" s="84"/>
      <c r="EJ134" s="84"/>
    </row>
    <row r="135" spans="1:140" s="87" customFormat="1" ht="23.25" customHeight="1" x14ac:dyDescent="0.2">
      <c r="A135" s="149"/>
      <c r="B135" s="144"/>
      <c r="C135" s="9" t="s">
        <v>109</v>
      </c>
      <c r="D135" s="2" t="s">
        <v>5</v>
      </c>
      <c r="E135" s="4"/>
      <c r="F135" s="42"/>
      <c r="G135" s="4"/>
      <c r="H135" s="42"/>
      <c r="I135" s="4"/>
      <c r="J135" s="42"/>
      <c r="K135" s="4"/>
      <c r="L135" s="42"/>
      <c r="M135" s="4"/>
      <c r="N135" s="42"/>
      <c r="O135" s="4"/>
      <c r="P135" s="42"/>
      <c r="Q135" s="4"/>
      <c r="R135" s="42"/>
      <c r="S135" s="4"/>
      <c r="T135" s="42">
        <v>152323.78</v>
      </c>
      <c r="U135" s="4">
        <v>144854.88</v>
      </c>
      <c r="V135" s="71">
        <v>136131</v>
      </c>
      <c r="W135" s="121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  <c r="BH135" s="84"/>
      <c r="BI135" s="84"/>
      <c r="BJ135" s="84"/>
      <c r="BK135" s="84"/>
      <c r="BL135" s="84"/>
      <c r="BM135" s="84"/>
      <c r="BN135" s="84"/>
      <c r="BO135" s="84"/>
      <c r="BP135" s="84"/>
      <c r="BQ135" s="84"/>
      <c r="BR135" s="84"/>
      <c r="BS135" s="84"/>
      <c r="BT135" s="84"/>
      <c r="BU135" s="84"/>
      <c r="BV135" s="84"/>
      <c r="BW135" s="84"/>
      <c r="BX135" s="84"/>
      <c r="BY135" s="84"/>
      <c r="BZ135" s="84"/>
      <c r="CA135" s="84"/>
      <c r="CB135" s="84"/>
      <c r="CC135" s="84"/>
      <c r="CD135" s="84"/>
      <c r="CE135" s="84"/>
      <c r="CF135" s="84"/>
      <c r="CG135" s="84"/>
      <c r="CH135" s="84"/>
      <c r="CI135" s="84"/>
      <c r="CJ135" s="84"/>
      <c r="CK135" s="84"/>
      <c r="CL135" s="84"/>
      <c r="CM135" s="84"/>
      <c r="CN135" s="84"/>
      <c r="CO135" s="84"/>
      <c r="CP135" s="84"/>
      <c r="CQ135" s="84"/>
      <c r="CR135" s="84"/>
      <c r="CS135" s="84"/>
      <c r="CT135" s="84"/>
      <c r="CU135" s="84"/>
      <c r="CV135" s="84"/>
      <c r="CW135" s="84"/>
      <c r="CX135" s="84"/>
      <c r="CY135" s="84"/>
      <c r="CZ135" s="84"/>
      <c r="DA135" s="84"/>
      <c r="DB135" s="84"/>
      <c r="DC135" s="84"/>
      <c r="DD135" s="84"/>
      <c r="DE135" s="84"/>
      <c r="DF135" s="84"/>
      <c r="DG135" s="84"/>
      <c r="DH135" s="84"/>
      <c r="DI135" s="84"/>
      <c r="DJ135" s="84"/>
      <c r="DK135" s="84"/>
      <c r="DL135" s="84"/>
      <c r="DM135" s="84"/>
      <c r="DN135" s="84"/>
      <c r="DO135" s="84"/>
      <c r="DP135" s="84"/>
      <c r="DQ135" s="84"/>
      <c r="DR135" s="84"/>
      <c r="DS135" s="84"/>
      <c r="DT135" s="84"/>
      <c r="DU135" s="84"/>
      <c r="DV135" s="84"/>
      <c r="DW135" s="84"/>
      <c r="DX135" s="84"/>
      <c r="DY135" s="84"/>
      <c r="DZ135" s="84"/>
      <c r="EA135" s="84"/>
      <c r="EB135" s="84"/>
      <c r="EC135" s="84"/>
      <c r="ED135" s="84"/>
      <c r="EE135" s="84"/>
      <c r="EF135" s="84"/>
      <c r="EG135" s="84"/>
      <c r="EH135" s="84"/>
      <c r="EI135" s="84"/>
      <c r="EJ135" s="84"/>
    </row>
    <row r="136" spans="1:140" s="87" customFormat="1" ht="23.25" customHeight="1" thickBot="1" x14ac:dyDescent="0.25">
      <c r="A136" s="148"/>
      <c r="B136" s="145"/>
      <c r="C136" s="5" t="s">
        <v>111</v>
      </c>
      <c r="D136" s="33" t="s">
        <v>6</v>
      </c>
      <c r="E136" s="7"/>
      <c r="F136" s="38"/>
      <c r="G136" s="7"/>
      <c r="H136" s="38"/>
      <c r="I136" s="7"/>
      <c r="J136" s="38"/>
      <c r="K136" s="7"/>
      <c r="L136" s="38"/>
      <c r="M136" s="7"/>
      <c r="N136" s="38"/>
      <c r="O136" s="7"/>
      <c r="P136" s="38"/>
      <c r="Q136" s="7"/>
      <c r="R136" s="38"/>
      <c r="S136" s="7"/>
      <c r="T136" s="38">
        <v>69546.46823459999</v>
      </c>
      <c r="U136" s="7">
        <v>66220.408391999998</v>
      </c>
      <c r="V136" s="67">
        <v>62232.286650000002</v>
      </c>
      <c r="W136" s="117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  <c r="BH136" s="84"/>
      <c r="BI136" s="84"/>
      <c r="BJ136" s="84"/>
      <c r="BK136" s="84"/>
      <c r="BL136" s="84"/>
      <c r="BM136" s="84"/>
      <c r="BN136" s="84"/>
      <c r="BO136" s="84"/>
      <c r="BP136" s="84"/>
      <c r="BQ136" s="84"/>
      <c r="BR136" s="84"/>
      <c r="BS136" s="84"/>
      <c r="BT136" s="84"/>
      <c r="BU136" s="84"/>
      <c r="BV136" s="84"/>
      <c r="BW136" s="84"/>
      <c r="BX136" s="84"/>
      <c r="BY136" s="84"/>
      <c r="BZ136" s="84"/>
      <c r="CA136" s="84"/>
      <c r="CB136" s="84"/>
      <c r="CC136" s="84"/>
      <c r="CD136" s="84"/>
      <c r="CE136" s="84"/>
      <c r="CF136" s="84"/>
      <c r="CG136" s="84"/>
      <c r="CH136" s="84"/>
      <c r="CI136" s="84"/>
      <c r="CJ136" s="84"/>
      <c r="CK136" s="84"/>
      <c r="CL136" s="84"/>
      <c r="CM136" s="84"/>
      <c r="CN136" s="84"/>
      <c r="CO136" s="84"/>
      <c r="CP136" s="84"/>
      <c r="CQ136" s="84"/>
      <c r="CR136" s="84"/>
      <c r="CS136" s="84"/>
      <c r="CT136" s="84"/>
      <c r="CU136" s="84"/>
      <c r="CV136" s="84"/>
      <c r="CW136" s="84"/>
      <c r="CX136" s="84"/>
      <c r="CY136" s="84"/>
      <c r="CZ136" s="84"/>
      <c r="DA136" s="84"/>
      <c r="DB136" s="84"/>
      <c r="DC136" s="84"/>
      <c r="DD136" s="84"/>
      <c r="DE136" s="84"/>
      <c r="DF136" s="84"/>
      <c r="DG136" s="84"/>
      <c r="DH136" s="84"/>
      <c r="DI136" s="84"/>
      <c r="DJ136" s="84"/>
      <c r="DK136" s="84"/>
      <c r="DL136" s="84"/>
      <c r="DM136" s="84"/>
      <c r="DN136" s="84"/>
      <c r="DO136" s="84"/>
      <c r="DP136" s="84"/>
      <c r="DQ136" s="84"/>
      <c r="DR136" s="84"/>
      <c r="DS136" s="84"/>
      <c r="DT136" s="84"/>
      <c r="DU136" s="84"/>
      <c r="DV136" s="84"/>
      <c r="DW136" s="84"/>
      <c r="DX136" s="84"/>
      <c r="DY136" s="84"/>
      <c r="DZ136" s="84"/>
      <c r="EA136" s="84"/>
      <c r="EB136" s="84"/>
      <c r="EC136" s="84"/>
      <c r="ED136" s="84"/>
      <c r="EE136" s="84"/>
      <c r="EF136" s="84"/>
      <c r="EG136" s="84"/>
      <c r="EH136" s="84"/>
      <c r="EI136" s="84"/>
      <c r="EJ136" s="84"/>
    </row>
    <row r="137" spans="1:140" s="87" customFormat="1" ht="23.25" customHeight="1" x14ac:dyDescent="0.2">
      <c r="A137" s="155" t="s">
        <v>32</v>
      </c>
      <c r="B137" s="153" t="s">
        <v>144</v>
      </c>
      <c r="C137" s="3" t="s">
        <v>46</v>
      </c>
      <c r="D137" s="34" t="s">
        <v>5</v>
      </c>
      <c r="E137" s="8"/>
      <c r="F137" s="41"/>
      <c r="G137" s="8"/>
      <c r="H137" s="41"/>
      <c r="I137" s="8"/>
      <c r="J137" s="41"/>
      <c r="K137" s="8"/>
      <c r="L137" s="41"/>
      <c r="M137" s="8"/>
      <c r="N137" s="41"/>
      <c r="O137" s="8"/>
      <c r="P137" s="41"/>
      <c r="Q137" s="8"/>
      <c r="R137" s="41"/>
      <c r="S137" s="8"/>
      <c r="T137" s="41"/>
      <c r="U137" s="8">
        <v>7000</v>
      </c>
      <c r="V137" s="70">
        <v>77000</v>
      </c>
      <c r="W137" s="120">
        <v>79000</v>
      </c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  <c r="BH137" s="84"/>
      <c r="BI137" s="84"/>
      <c r="BJ137" s="84"/>
      <c r="BK137" s="84"/>
      <c r="BL137" s="84"/>
      <c r="BM137" s="84"/>
      <c r="BN137" s="84"/>
      <c r="BO137" s="84"/>
      <c r="BP137" s="84"/>
      <c r="BQ137" s="84"/>
      <c r="BR137" s="84"/>
      <c r="BS137" s="84"/>
      <c r="BT137" s="84"/>
      <c r="BU137" s="84"/>
      <c r="BV137" s="84"/>
      <c r="BW137" s="84"/>
      <c r="BX137" s="84"/>
      <c r="BY137" s="84"/>
      <c r="BZ137" s="84"/>
      <c r="CA137" s="84"/>
      <c r="CB137" s="84"/>
      <c r="CC137" s="84"/>
      <c r="CD137" s="84"/>
      <c r="CE137" s="84"/>
      <c r="CF137" s="84"/>
      <c r="CG137" s="84"/>
      <c r="CH137" s="84"/>
      <c r="CI137" s="84"/>
      <c r="CJ137" s="84"/>
      <c r="CK137" s="84"/>
      <c r="CL137" s="84"/>
      <c r="CM137" s="84"/>
      <c r="CN137" s="84"/>
      <c r="CO137" s="84"/>
      <c r="CP137" s="84"/>
      <c r="CQ137" s="84"/>
      <c r="CR137" s="84"/>
      <c r="CS137" s="84"/>
      <c r="CT137" s="84"/>
      <c r="CU137" s="84"/>
      <c r="CV137" s="84"/>
      <c r="CW137" s="84"/>
      <c r="CX137" s="84"/>
      <c r="CY137" s="84"/>
      <c r="CZ137" s="84"/>
      <c r="DA137" s="84"/>
      <c r="DB137" s="84"/>
      <c r="DC137" s="84"/>
      <c r="DD137" s="84"/>
      <c r="DE137" s="84"/>
      <c r="DF137" s="84"/>
      <c r="DG137" s="84"/>
      <c r="DH137" s="84"/>
      <c r="DI137" s="84"/>
      <c r="DJ137" s="84"/>
      <c r="DK137" s="84"/>
      <c r="DL137" s="84"/>
      <c r="DM137" s="84"/>
      <c r="DN137" s="84"/>
      <c r="DO137" s="84"/>
      <c r="DP137" s="84"/>
      <c r="DQ137" s="84"/>
      <c r="DR137" s="84"/>
      <c r="DS137" s="84"/>
      <c r="DT137" s="84"/>
      <c r="DU137" s="84"/>
      <c r="DV137" s="84"/>
      <c r="DW137" s="84"/>
      <c r="DX137" s="84"/>
      <c r="DY137" s="84"/>
      <c r="DZ137" s="84"/>
      <c r="EA137" s="84"/>
      <c r="EB137" s="84"/>
      <c r="EC137" s="84"/>
      <c r="ED137" s="84"/>
      <c r="EE137" s="84"/>
      <c r="EF137" s="84"/>
      <c r="EG137" s="84"/>
      <c r="EH137" s="84"/>
      <c r="EI137" s="84"/>
      <c r="EJ137" s="84"/>
    </row>
    <row r="138" spans="1:140" s="87" customFormat="1" ht="23.25" customHeight="1" thickBot="1" x14ac:dyDescent="0.25">
      <c r="A138" s="156"/>
      <c r="B138" s="154"/>
      <c r="C138" s="5" t="s">
        <v>111</v>
      </c>
      <c r="D138" s="33" t="s">
        <v>6</v>
      </c>
      <c r="E138" s="7"/>
      <c r="F138" s="38"/>
      <c r="G138" s="7"/>
      <c r="H138" s="38"/>
      <c r="I138" s="7"/>
      <c r="J138" s="38"/>
      <c r="K138" s="7"/>
      <c r="L138" s="38"/>
      <c r="M138" s="7"/>
      <c r="N138" s="38"/>
      <c r="O138" s="7"/>
      <c r="P138" s="38"/>
      <c r="Q138" s="7"/>
      <c r="R138" s="38"/>
      <c r="S138" s="7"/>
      <c r="T138" s="38"/>
      <c r="U138" s="7">
        <v>3238.8440000000001</v>
      </c>
      <c r="V138" s="67">
        <v>34958</v>
      </c>
      <c r="W138" s="117">
        <v>34467</v>
      </c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  <c r="BH138" s="84"/>
      <c r="BI138" s="84"/>
      <c r="BJ138" s="84"/>
      <c r="BK138" s="84"/>
      <c r="BL138" s="84"/>
      <c r="BM138" s="84"/>
      <c r="BN138" s="84"/>
      <c r="BO138" s="84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  <c r="EH138" s="84"/>
      <c r="EI138" s="84"/>
      <c r="EJ138" s="84"/>
    </row>
    <row r="139" spans="1:140" ht="23.25" customHeight="1" x14ac:dyDescent="0.2">
      <c r="A139" s="141" t="s">
        <v>155</v>
      </c>
      <c r="B139" s="141"/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141"/>
      <c r="N139" s="141"/>
      <c r="O139" s="141"/>
      <c r="P139" s="141"/>
      <c r="Q139" s="141"/>
      <c r="R139" s="141"/>
      <c r="S139" s="141"/>
      <c r="T139" s="141"/>
      <c r="U139" s="141"/>
      <c r="V139" s="141"/>
      <c r="W139" s="141"/>
    </row>
    <row r="140" spans="1:140" s="87" customFormat="1" ht="31.2" thickBot="1" x14ac:dyDescent="0.25">
      <c r="A140" s="101" t="s">
        <v>26</v>
      </c>
      <c r="B140" s="103" t="s">
        <v>145</v>
      </c>
      <c r="C140" s="106" t="s">
        <v>111</v>
      </c>
      <c r="D140" s="104" t="s">
        <v>6</v>
      </c>
      <c r="E140" s="111"/>
      <c r="F140" s="112"/>
      <c r="G140" s="111"/>
      <c r="H140" s="112"/>
      <c r="I140" s="111"/>
      <c r="J140" s="112"/>
      <c r="K140" s="111"/>
      <c r="L140" s="112"/>
      <c r="M140" s="111"/>
      <c r="N140" s="112"/>
      <c r="O140" s="111"/>
      <c r="P140" s="112">
        <v>52.43</v>
      </c>
      <c r="Q140" s="111">
        <v>789</v>
      </c>
      <c r="R140" s="112">
        <v>1069</v>
      </c>
      <c r="S140" s="111">
        <v>1419.577</v>
      </c>
      <c r="T140" s="112">
        <v>1820.913</v>
      </c>
      <c r="U140" s="111">
        <v>2315.634</v>
      </c>
      <c r="V140" s="113">
        <v>2942.9202468826034</v>
      </c>
      <c r="W140" s="137">
        <v>2613</v>
      </c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  <c r="BH140" s="84"/>
      <c r="BI140" s="84"/>
      <c r="BJ140" s="84"/>
      <c r="BK140" s="84"/>
      <c r="BL140" s="84"/>
      <c r="BM140" s="84"/>
      <c r="BN140" s="84"/>
      <c r="BO140" s="84"/>
      <c r="BP140" s="84"/>
      <c r="BQ140" s="84"/>
      <c r="BR140" s="84"/>
      <c r="BS140" s="84"/>
      <c r="BT140" s="84"/>
      <c r="BU140" s="84"/>
      <c r="BV140" s="84"/>
      <c r="BW140" s="84"/>
      <c r="BX140" s="84"/>
      <c r="BY140" s="84"/>
      <c r="BZ140" s="84"/>
      <c r="CA140" s="84"/>
      <c r="CB140" s="84"/>
      <c r="CC140" s="84"/>
      <c r="CD140" s="84"/>
      <c r="CE140" s="84"/>
      <c r="CF140" s="84"/>
      <c r="CG140" s="84"/>
      <c r="CH140" s="84"/>
      <c r="CI140" s="84"/>
      <c r="CJ140" s="84"/>
      <c r="CK140" s="84"/>
      <c r="CL140" s="84"/>
      <c r="CM140" s="84"/>
      <c r="CN140" s="84"/>
      <c r="CO140" s="84"/>
      <c r="CP140" s="84"/>
      <c r="CQ140" s="84"/>
      <c r="CR140" s="84"/>
      <c r="CS140" s="84"/>
      <c r="CT140" s="84"/>
      <c r="CU140" s="84"/>
      <c r="CV140" s="84"/>
      <c r="CW140" s="84"/>
      <c r="CX140" s="84"/>
      <c r="CY140" s="84"/>
      <c r="CZ140" s="84"/>
      <c r="DA140" s="84"/>
      <c r="DB140" s="84"/>
      <c r="DC140" s="84"/>
      <c r="DD140" s="84"/>
      <c r="DE140" s="84"/>
      <c r="DF140" s="84"/>
      <c r="DG140" s="84"/>
      <c r="DH140" s="84"/>
      <c r="DI140" s="84"/>
      <c r="DJ140" s="84"/>
      <c r="DK140" s="84"/>
      <c r="DL140" s="84"/>
      <c r="DM140" s="84"/>
      <c r="DN140" s="84"/>
      <c r="DO140" s="84"/>
      <c r="DP140" s="84"/>
      <c r="DQ140" s="84"/>
      <c r="DR140" s="84"/>
      <c r="DS140" s="84"/>
      <c r="DT140" s="84"/>
      <c r="DU140" s="84"/>
      <c r="DV140" s="84"/>
      <c r="DW140" s="84"/>
      <c r="DX140" s="84"/>
      <c r="DY140" s="84"/>
      <c r="DZ140" s="84"/>
      <c r="EA140" s="84"/>
      <c r="EB140" s="84"/>
      <c r="EC140" s="84"/>
      <c r="ED140" s="84"/>
      <c r="EE140" s="84"/>
      <c r="EF140" s="84"/>
      <c r="EG140" s="84"/>
      <c r="EH140" s="84"/>
      <c r="EI140" s="84"/>
      <c r="EJ140" s="84"/>
    </row>
    <row r="141" spans="1:140" ht="18" customHeight="1" x14ac:dyDescent="0.2">
      <c r="A141" s="157" t="s">
        <v>157</v>
      </c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7"/>
      <c r="U141" s="157"/>
      <c r="V141" s="157"/>
    </row>
    <row r="142" spans="1:140" ht="10.199999999999999" x14ac:dyDescent="0.2">
      <c r="A142" s="138" t="s">
        <v>158</v>
      </c>
      <c r="B142" s="105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38"/>
      <c r="U142" s="138"/>
      <c r="V142" s="138"/>
    </row>
  </sheetData>
  <sheetProtection algorithmName="SHA-512" hashValue="mDcK9VVbP7ErPgfDHAcROtxO2kaHQpTHKdxOLey4foTmMEbfOi9cqZkWws4gL0Ti/aB+LFbMtdVacaVJ3qCutA==" saltValue="BDTbIFKMGfNaZpWw6xi/OQ==" spinCount="100000" sheet="1" objects="1" scenarios="1"/>
  <mergeCells count="102">
    <mergeCell ref="B52:B54"/>
    <mergeCell ref="A55:A57"/>
    <mergeCell ref="B55:B57"/>
    <mergeCell ref="A111:A112"/>
    <mergeCell ref="B111:B112"/>
    <mergeCell ref="A73:A75"/>
    <mergeCell ref="B73:B75"/>
    <mergeCell ref="A86:A87"/>
    <mergeCell ref="A70:A72"/>
    <mergeCell ref="A78:A81"/>
    <mergeCell ref="A82:A85"/>
    <mergeCell ref="A67:A69"/>
    <mergeCell ref="A64:A66"/>
    <mergeCell ref="B64:B66"/>
    <mergeCell ref="B86:B87"/>
    <mergeCell ref="B88:B90"/>
    <mergeCell ref="A141:V141"/>
    <mergeCell ref="B91:B92"/>
    <mergeCell ref="B100:B101"/>
    <mergeCell ref="A100:A101"/>
    <mergeCell ref="A88:A90"/>
    <mergeCell ref="A91:A92"/>
    <mergeCell ref="A93:A97"/>
    <mergeCell ref="B108:B109"/>
    <mergeCell ref="A116:A117"/>
    <mergeCell ref="A114:A115"/>
    <mergeCell ref="B114:B115"/>
    <mergeCell ref="B93:B97"/>
    <mergeCell ref="A99:W99"/>
    <mergeCell ref="A124:A125"/>
    <mergeCell ref="B126:B127"/>
    <mergeCell ref="B124:B125"/>
    <mergeCell ref="A122:A123"/>
    <mergeCell ref="B122:B123"/>
    <mergeCell ref="B116:B117"/>
    <mergeCell ref="B118:B119"/>
    <mergeCell ref="B120:B121"/>
    <mergeCell ref="B103:B104"/>
    <mergeCell ref="A103:A104"/>
    <mergeCell ref="A108:A109"/>
    <mergeCell ref="A118:A119"/>
    <mergeCell ref="A120:A121"/>
    <mergeCell ref="A113:W113"/>
    <mergeCell ref="B130:B131"/>
    <mergeCell ref="B132:B133"/>
    <mergeCell ref="A137:A138"/>
    <mergeCell ref="B137:B138"/>
    <mergeCell ref="B134:B136"/>
    <mergeCell ref="A132:A133"/>
    <mergeCell ref="A130:A131"/>
    <mergeCell ref="A126:A127"/>
    <mergeCell ref="A134:A136"/>
    <mergeCell ref="B128:B129"/>
    <mergeCell ref="A128:A129"/>
    <mergeCell ref="A27:A30"/>
    <mergeCell ref="A35:A36"/>
    <mergeCell ref="A31:A34"/>
    <mergeCell ref="A63:W63"/>
    <mergeCell ref="B82:B85"/>
    <mergeCell ref="B35:B36"/>
    <mergeCell ref="A39:A40"/>
    <mergeCell ref="B58:B60"/>
    <mergeCell ref="B46:B47"/>
    <mergeCell ref="A58:A60"/>
    <mergeCell ref="A37:A38"/>
    <mergeCell ref="B76:B77"/>
    <mergeCell ref="A46:A47"/>
    <mergeCell ref="B61:B62"/>
    <mergeCell ref="A43:A45"/>
    <mergeCell ref="A61:A62"/>
    <mergeCell ref="A76:A77"/>
    <mergeCell ref="B41:B42"/>
    <mergeCell ref="B43:B45"/>
    <mergeCell ref="B70:B72"/>
    <mergeCell ref="B78:B81"/>
    <mergeCell ref="A49:A50"/>
    <mergeCell ref="B49:B50"/>
    <mergeCell ref="A52:A54"/>
    <mergeCell ref="A139:W139"/>
    <mergeCell ref="C1:H1"/>
    <mergeCell ref="B5:B7"/>
    <mergeCell ref="B8:B10"/>
    <mergeCell ref="B11:B12"/>
    <mergeCell ref="B15:B18"/>
    <mergeCell ref="B19:B20"/>
    <mergeCell ref="B21:B22"/>
    <mergeCell ref="A19:A20"/>
    <mergeCell ref="B39:B40"/>
    <mergeCell ref="B23:B26"/>
    <mergeCell ref="B27:B30"/>
    <mergeCell ref="B37:B38"/>
    <mergeCell ref="B31:B34"/>
    <mergeCell ref="A5:A7"/>
    <mergeCell ref="A8:A10"/>
    <mergeCell ref="B13:B14"/>
    <mergeCell ref="A4:W4"/>
    <mergeCell ref="A11:A12"/>
    <mergeCell ref="A13:A14"/>
    <mergeCell ref="A15:A18"/>
    <mergeCell ref="A41:A42"/>
    <mergeCell ref="A21:A22"/>
    <mergeCell ref="A23:A26"/>
  </mergeCells>
  <phoneticPr fontId="6" type="noConversion"/>
  <printOptions horizontalCentered="1"/>
  <pageMargins left="0" right="0" top="0.19685039370078741" bottom="0.59055118110236227" header="0.31496062992125984" footer="0.11811023622047245"/>
  <pageSetup paperSize="8" scale="120" orientation="portrait" r:id="rId1"/>
  <rowBreaks count="2" manualBreakCount="2">
    <brk id="40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KPI </vt:lpstr>
      <vt:lpstr>'KPI '!Area_stampa</vt:lpstr>
      <vt:lpstr>'KPI 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Simona</dc:creator>
  <cp:lastModifiedBy>Barozzi Simona</cp:lastModifiedBy>
  <cp:lastPrinted>2026-05-25T13:38:37Z</cp:lastPrinted>
  <dcterms:created xsi:type="dcterms:W3CDTF">2023-10-05T14:08:20Z</dcterms:created>
  <dcterms:modified xsi:type="dcterms:W3CDTF">2026-05-26T08:00:32Z</dcterms:modified>
</cp:coreProperties>
</file>